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8790" windowHeight="1935"/>
  </bookViews>
  <sheets>
    <sheet name="меню" sheetId="1" r:id="rId1"/>
  </sheets>
  <definedNames>
    <definedName name="_xlnm.Print_Titles" localSheetId="0">меню!$12:$13</definedName>
    <definedName name="_xlnm.Print_Area" localSheetId="0">меню!$A$1:$T$118</definedName>
  </definedNames>
  <calcPr calcId="145621" refMode="R1C1"/>
</workbook>
</file>

<file path=xl/calcChain.xml><?xml version="1.0" encoding="utf-8"?>
<calcChain xmlns="http://schemas.openxmlformats.org/spreadsheetml/2006/main">
  <c r="B76" i="1" l="1"/>
  <c r="B85" i="1"/>
  <c r="B94" i="1"/>
  <c r="P94" i="1" l="1"/>
  <c r="B58" i="1" l="1"/>
  <c r="B40" i="1" l="1"/>
  <c r="B48" i="1"/>
  <c r="B31" i="1" l="1"/>
  <c r="C104" i="1" l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B104" i="1"/>
  <c r="S94" i="1"/>
  <c r="F94" i="1"/>
  <c r="C94" i="1"/>
  <c r="D94" i="1"/>
  <c r="E94" i="1"/>
  <c r="G94" i="1"/>
  <c r="H94" i="1"/>
  <c r="I94" i="1"/>
  <c r="J94" i="1"/>
  <c r="K94" i="1"/>
  <c r="L94" i="1"/>
  <c r="M94" i="1"/>
  <c r="N94" i="1"/>
  <c r="O94" i="1"/>
  <c r="Q94" i="1"/>
  <c r="R94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F67" i="1"/>
  <c r="B67" i="1"/>
  <c r="C67" i="1"/>
  <c r="D67" i="1"/>
  <c r="E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S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B22" i="1"/>
  <c r="P109" i="1" l="1"/>
  <c r="P110" i="1" s="1"/>
  <c r="E109" i="1"/>
  <c r="E110" i="1" s="1"/>
  <c r="E112" i="1" s="1"/>
  <c r="D109" i="1"/>
  <c r="D110" i="1" s="1"/>
  <c r="D112" i="1" s="1"/>
  <c r="C109" i="1"/>
  <c r="C110" i="1" s="1"/>
  <c r="C113" i="1" s="1"/>
  <c r="I109" i="1"/>
  <c r="I110" i="1" s="1"/>
  <c r="I113" i="1" s="1"/>
  <c r="H109" i="1"/>
  <c r="H110" i="1" s="1"/>
  <c r="G109" i="1"/>
  <c r="G110" i="1" s="1"/>
  <c r="F109" i="1"/>
  <c r="F110" i="1" s="1"/>
  <c r="D111" i="1" s="1"/>
  <c r="R109" i="1"/>
  <c r="R110" i="1" s="1"/>
  <c r="N109" i="1"/>
  <c r="N110" i="1" s="1"/>
  <c r="J109" i="1"/>
  <c r="J110" i="1" s="1"/>
  <c r="J113" i="1" s="1"/>
  <c r="Q109" i="1"/>
  <c r="Q110" i="1" s="1"/>
  <c r="M109" i="1"/>
  <c r="M110" i="1" s="1"/>
  <c r="L109" i="1"/>
  <c r="L110" i="1" s="1"/>
  <c r="L113" i="1" s="1"/>
  <c r="S109" i="1"/>
  <c r="S110" i="1" s="1"/>
  <c r="S112" i="1" s="1"/>
  <c r="O109" i="1"/>
  <c r="O110" i="1" s="1"/>
  <c r="O112" i="1" s="1"/>
  <c r="K109" i="1"/>
  <c r="K110" i="1" s="1"/>
  <c r="K113" i="1" s="1"/>
  <c r="N113" i="1" l="1"/>
  <c r="N112" i="1"/>
  <c r="E113" i="1"/>
  <c r="M112" i="1"/>
  <c r="M113" i="1"/>
  <c r="R113" i="1"/>
  <c r="R112" i="1"/>
  <c r="D113" i="1"/>
  <c r="C112" i="1"/>
  <c r="H112" i="1"/>
  <c r="H113" i="1"/>
  <c r="E111" i="1"/>
  <c r="C111" i="1"/>
  <c r="F113" i="1"/>
  <c r="F112" i="1"/>
  <c r="G113" i="1"/>
  <c r="G112" i="1"/>
  <c r="D118" i="1"/>
  <c r="J112" i="1"/>
  <c r="L112" i="1"/>
  <c r="I112" i="1"/>
  <c r="K112" i="1"/>
</calcChain>
</file>

<file path=xl/sharedStrings.xml><?xml version="1.0" encoding="utf-8"?>
<sst xmlns="http://schemas.openxmlformats.org/spreadsheetml/2006/main" count="181" uniqueCount="136">
  <si>
    <t>Наименование блюда</t>
  </si>
  <si>
    <t>Выход блюда</t>
  </si>
  <si>
    <t>Белки</t>
  </si>
  <si>
    <t>Жиры</t>
  </si>
  <si>
    <t>Углеводы</t>
  </si>
  <si>
    <t>Пищевые вещества(г)</t>
  </si>
  <si>
    <t>№ рецептуры</t>
  </si>
  <si>
    <t>ДЕНЬ 1</t>
  </si>
  <si>
    <t>Итого за первый день</t>
  </si>
  <si>
    <t>ДЕНЬ 2</t>
  </si>
  <si>
    <t>Итого за второй день</t>
  </si>
  <si>
    <t>ДЕНЬ 3</t>
  </si>
  <si>
    <t>Итого за третий день</t>
  </si>
  <si>
    <t>ДЕНЬ 4</t>
  </si>
  <si>
    <t>Итого за четвертый день</t>
  </si>
  <si>
    <t>ДЕНЬ 5</t>
  </si>
  <si>
    <t>Итого за пятый день</t>
  </si>
  <si>
    <t>ДЕНЬ 6</t>
  </si>
  <si>
    <t>Итого за шестой день</t>
  </si>
  <si>
    <t>ДЕНЬ 7</t>
  </si>
  <si>
    <t>Итого за седьмой день</t>
  </si>
  <si>
    <t>ДЕНЬ 8</t>
  </si>
  <si>
    <t>Итого за восьмой день</t>
  </si>
  <si>
    <t>ДЕНЬ 9</t>
  </si>
  <si>
    <t>Итого за девятый день</t>
  </si>
  <si>
    <t>ДЕНЬ 10</t>
  </si>
  <si>
    <t>Итого за десятый день</t>
  </si>
  <si>
    <t>Чай с сахаром</t>
  </si>
  <si>
    <t>Хлеб пшеничный</t>
  </si>
  <si>
    <t>Могильный</t>
  </si>
  <si>
    <t xml:space="preserve">Могильный </t>
  </si>
  <si>
    <t>Могильный 2017год №312</t>
  </si>
  <si>
    <t>Картофельное пюре</t>
  </si>
  <si>
    <t>Могильный 2017год №260</t>
  </si>
  <si>
    <t>Могильный 2017год №255</t>
  </si>
  <si>
    <t>Каша молочная"Дружба"</t>
  </si>
  <si>
    <t>В1</t>
  </si>
  <si>
    <t>С</t>
  </si>
  <si>
    <t>А</t>
  </si>
  <si>
    <t>Са</t>
  </si>
  <si>
    <t>Р</t>
  </si>
  <si>
    <t>Мg</t>
  </si>
  <si>
    <t>Fe</t>
  </si>
  <si>
    <t>Какао с молоком</t>
  </si>
  <si>
    <t>Макаронные изделия отварные</t>
  </si>
  <si>
    <t>Могильный 2017год№309</t>
  </si>
  <si>
    <t>D</t>
  </si>
  <si>
    <t>K</t>
  </si>
  <si>
    <t>B2</t>
  </si>
  <si>
    <t>I</t>
  </si>
  <si>
    <t>Se</t>
  </si>
  <si>
    <t>F</t>
  </si>
  <si>
    <t>Каша жидкая молочная из пшеничной крупы</t>
  </si>
  <si>
    <t>Сыр порциями</t>
  </si>
  <si>
    <t>Картофель отварной</t>
  </si>
  <si>
    <t>Каша гречневая рассыпчатая</t>
  </si>
  <si>
    <t>Рис отварной</t>
  </si>
  <si>
    <t>Салат из свеклы отварной</t>
  </si>
  <si>
    <t>Итого за завтрак</t>
  </si>
  <si>
    <t>Среднее значение за завтрак</t>
  </si>
  <si>
    <t>Соотношение БЖУ в % отЭЦ</t>
  </si>
  <si>
    <t>Выполнение СанПиН 2020г</t>
  </si>
  <si>
    <t>Выполнение МР,% от суточной нормы</t>
  </si>
  <si>
    <t>Среднесуточная потребность в пищевых веществах за завтрак для обучающихся 7-11 лет по СанПин 2.3/2.4.3590-20</t>
  </si>
  <si>
    <t>2-2,5</t>
  </si>
  <si>
    <t>0,28-0,35</t>
  </si>
  <si>
    <t>0,6-0,75</t>
  </si>
  <si>
    <t>2,4-3,0</t>
  </si>
  <si>
    <t>Потребность в пищевых веществах для обучающихся 7-11лет по СанПиН 2.3/2.4.3590-20</t>
  </si>
  <si>
    <t>Коэффициент потерь</t>
  </si>
  <si>
    <t>МР+потери</t>
  </si>
  <si>
    <t>Распределение ЭЦ</t>
  </si>
  <si>
    <t>Завтрак</t>
  </si>
  <si>
    <t>при норме</t>
  </si>
  <si>
    <t>20-25%</t>
  </si>
  <si>
    <t>Могильный 2017год№182</t>
  </si>
  <si>
    <t>Могильный 2017год №268</t>
  </si>
  <si>
    <t>Могильный 2017год №47</t>
  </si>
  <si>
    <t>Могильный 2017год №223</t>
  </si>
  <si>
    <t>Могильный 2017год №229</t>
  </si>
  <si>
    <t>Могильный 2017год №304</t>
  </si>
  <si>
    <t>Могильный 2017год №52</t>
  </si>
  <si>
    <t>18-22,5</t>
  </si>
  <si>
    <t>18,4-23</t>
  </si>
  <si>
    <t>76,6-95,75</t>
  </si>
  <si>
    <t>544-680</t>
  </si>
  <si>
    <t>14,0-17,5</t>
  </si>
  <si>
    <t>180-225</t>
  </si>
  <si>
    <t>0,32-0,4</t>
  </si>
  <si>
    <t>240-300</t>
  </si>
  <si>
    <t>60-75</t>
  </si>
  <si>
    <t>ДЕСЯТИДНЕВНОЕ  МЕНЮ (ЗАВТРАК)</t>
  </si>
  <si>
    <t xml:space="preserve"> </t>
  </si>
  <si>
    <t xml:space="preserve">для организации бесплатного горячего питания обучающихся 5-11 классов (12-18 лет) из малообеспеченных, многодетных семей,  детей из семей СВО,                                             детей с ОВЗ и детей-инвалидов,получающих общее образование </t>
  </si>
  <si>
    <t>Энергетическая ценность (ккал)</t>
  </si>
  <si>
    <t>Фрукты свежие по сезону*</t>
  </si>
  <si>
    <t>Могильный 2011 год № 338</t>
  </si>
  <si>
    <t>Омлет  с сыром</t>
  </si>
  <si>
    <t>Шницель из говядины со сметанным соусом 70/30</t>
  </si>
  <si>
    <t>Витамины (мг)</t>
  </si>
  <si>
    <t>Минеральные вещества (мкг)</t>
  </si>
  <si>
    <t>Запеканка из творога с молоком сгущеным 160/50</t>
  </si>
  <si>
    <t>Кондитерское изделие***/Мармелад</t>
  </si>
  <si>
    <t>Овощи свежие по сезону**/ помидор</t>
  </si>
  <si>
    <t>Каша вязкая молочная из овсяной крупы</t>
  </si>
  <si>
    <t>Федеральный центр гигиены и эпидемиологии Роспотребнадзора 53-19з</t>
  </si>
  <si>
    <t>Рыба тушеная в томате с овощами 50/50</t>
  </si>
  <si>
    <t xml:space="preserve">Печень по- строгановски 75/50 </t>
  </si>
  <si>
    <t>Кондитерское изделие ***/Печенье</t>
  </si>
  <si>
    <t>20</t>
  </si>
  <si>
    <t>Могильный 2017год№294</t>
  </si>
  <si>
    <t xml:space="preserve">Овощи свежие по сезону**/ огурец </t>
  </si>
  <si>
    <t>Федеральный центр гигиены и эпидемиологии Роспотребнадзора 54-2з</t>
  </si>
  <si>
    <t>Кондитерское изделие***/вафли</t>
  </si>
  <si>
    <t>Котлета рубленая из мяса птицы со сметанным соусом 70/30</t>
  </si>
  <si>
    <t>*Фрукты свежие по сезону - допускается выдача иных фруктов;</t>
  </si>
  <si>
    <t>*** Кондитерское изделие - допускается выдача иных изделий.</t>
  </si>
  <si>
    <t>Салат из квашеной капусты</t>
  </si>
  <si>
    <t>Могильный 2017год№175</t>
  </si>
  <si>
    <t>Консервы овощные закусочные/икра кабачковая</t>
  </si>
  <si>
    <t>Могильный 2017год №173</t>
  </si>
  <si>
    <t>Могильный 2017год №302</t>
  </si>
  <si>
    <t>Могильный 2017год №125</t>
  </si>
  <si>
    <t>Федеральный центр гигиены и эпидемиологии Роспотребнадзора 54-1з</t>
  </si>
  <si>
    <t>Федеральный центр гигиены и эпидемиологии Роспотребнадзора 54-21гн</t>
  </si>
  <si>
    <t>Федеральный центр гигиены и эпидемиологии Роспотребнадзора 54-4о</t>
  </si>
  <si>
    <t>Федеральный центр гигиены и эпидемиологии Роспотребнадзора 54-24з</t>
  </si>
  <si>
    <t>Федеральный центр гигиены и эпидемиологии Роспотребнадзора 54-2гн</t>
  </si>
  <si>
    <t>Чай с лимоном и сахаром</t>
  </si>
  <si>
    <t>Федеральный центр гигиены и эпидемиологии Роспотребнадзора 54-3гн</t>
  </si>
  <si>
    <t>Федеральный центр гигиены и эпидемиологии Роспотребнадзора 54-3з</t>
  </si>
  <si>
    <t>0,062,5</t>
  </si>
  <si>
    <t>Гуляш из говядины 50/50</t>
  </si>
  <si>
    <t>Масло сливочное  (порциями)</t>
  </si>
  <si>
    <t>Масло сливочное (порциями)</t>
  </si>
  <si>
    <t>**Овощи свежие по сезону, горошек зеленый – допускается выдача иных овощей ( в том числе и овощи солёные);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</si>
</sst>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2" fillId="0" borderId="7" xfId="0" applyFont="1" applyFill="1" applyBorder="1"/>
    <xf numFmtId="0" fontId="2" fillId="0" borderId="12" xfId="0" applyFont="1" applyFill="1" applyBorder="1"/>
    <xf numFmtId="0" fontId="1" fillId="0" borderId="0" xfId="0" applyFont="1" applyFill="1" applyBorder="1" applyAlignment="1">
      <alignment wrapText="1"/>
    </xf>
    <xf numFmtId="0" fontId="1" fillId="0" borderId="10" xfId="0" applyFont="1" applyFill="1" applyBorder="1" applyAlignment="1">
      <alignment horizontal="center" wrapText="1"/>
    </xf>
    <xf numFmtId="0" fontId="1" fillId="0" borderId="1" xfId="0" applyFont="1" applyFill="1" applyBorder="1"/>
    <xf numFmtId="164" fontId="1" fillId="0" borderId="1" xfId="0" applyNumberFormat="1" applyFont="1" applyFill="1" applyBorder="1"/>
    <xf numFmtId="0" fontId="3" fillId="0" borderId="1" xfId="0" applyFont="1" applyFill="1" applyBorder="1"/>
    <xf numFmtId="9" fontId="4" fillId="0" borderId="1" xfId="0" applyNumberFormat="1" applyFont="1" applyFill="1" applyBorder="1"/>
    <xf numFmtId="0" fontId="2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wrapText="1"/>
    </xf>
    <xf numFmtId="0" fontId="2" fillId="0" borderId="7" xfId="0" applyFont="1" applyFill="1" applyBorder="1" applyAlignment="1">
      <alignment wrapText="1"/>
    </xf>
    <xf numFmtId="0" fontId="2" fillId="0" borderId="8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wrapText="1"/>
    </xf>
    <xf numFmtId="164" fontId="2" fillId="0" borderId="12" xfId="0" applyNumberFormat="1" applyFont="1" applyFill="1" applyBorder="1"/>
    <xf numFmtId="0" fontId="2" fillId="0" borderId="13" xfId="0" applyFont="1" applyFill="1" applyBorder="1" applyAlignment="1">
      <alignment wrapText="1"/>
    </xf>
    <xf numFmtId="0" fontId="0" fillId="0" borderId="1" xfId="0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1" fillId="0" borderId="18" xfId="0" applyFont="1" applyFill="1" applyBorder="1" applyAlignment="1">
      <alignment wrapText="1"/>
    </xf>
    <xf numFmtId="0" fontId="1" fillId="0" borderId="20" xfId="0" applyFont="1" applyFill="1" applyBorder="1" applyAlignment="1">
      <alignment horizontal="center" wrapText="1"/>
    </xf>
    <xf numFmtId="2" fontId="1" fillId="0" borderId="1" xfId="0" applyNumberFormat="1" applyFont="1" applyFill="1" applyBorder="1"/>
    <xf numFmtId="9" fontId="1" fillId="0" borderId="1" xfId="0" applyNumberFormat="1" applyFont="1" applyFill="1" applyBorder="1"/>
    <xf numFmtId="0" fontId="4" fillId="0" borderId="1" xfId="0" applyFont="1" applyFill="1" applyBorder="1" applyAlignment="1">
      <alignment wrapText="1"/>
    </xf>
    <xf numFmtId="0" fontId="4" fillId="0" borderId="0" xfId="0" applyFont="1" applyFill="1"/>
    <xf numFmtId="0" fontId="3" fillId="0" borderId="1" xfId="0" applyNumberFormat="1" applyFont="1" applyFill="1" applyBorder="1"/>
    <xf numFmtId="10" fontId="1" fillId="0" borderId="1" xfId="0" applyNumberFormat="1" applyFont="1" applyFill="1" applyBorder="1"/>
    <xf numFmtId="0" fontId="1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top" wrapText="1"/>
    </xf>
    <xf numFmtId="49" fontId="2" fillId="0" borderId="1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/>
    <xf numFmtId="0" fontId="2" fillId="0" borderId="1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2" fillId="0" borderId="16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18"/>
  <sheetViews>
    <sheetView tabSelected="1" view="pageBreakPreview" zoomScale="73" zoomScaleNormal="90" zoomScaleSheetLayoutView="73" workbookViewId="0">
      <pane ySplit="13" topLeftCell="A101" activePane="bottomLeft" state="frozen"/>
      <selection pane="bottomLeft" activeCell="P1" sqref="P1:T5"/>
    </sheetView>
  </sheetViews>
  <sheetFormatPr defaultColWidth="8.85546875" defaultRowHeight="15" x14ac:dyDescent="0.25"/>
  <cols>
    <col min="1" max="1" width="24.7109375" style="36" customWidth="1"/>
    <col min="2" max="2" width="8" style="3" customWidth="1"/>
    <col min="3" max="3" width="8.28515625" style="3" customWidth="1"/>
    <col min="4" max="4" width="8.7109375" style="3" customWidth="1"/>
    <col min="5" max="5" width="8.85546875" style="3"/>
    <col min="6" max="6" width="11.140625" style="3" customWidth="1"/>
    <col min="7" max="7" width="6.140625" style="3" customWidth="1"/>
    <col min="8" max="8" width="7" style="3" customWidth="1"/>
    <col min="9" max="9" width="6.140625" style="3" customWidth="1"/>
    <col min="10" max="10" width="7.5703125" style="3" customWidth="1"/>
    <col min="11" max="14" width="6.140625" style="3" customWidth="1"/>
    <col min="15" max="15" width="8" style="3" customWidth="1"/>
    <col min="16" max="16" width="8.85546875" style="3" customWidth="1"/>
    <col min="17" max="17" width="8.5703125" style="3" customWidth="1"/>
    <col min="18" max="19" width="8.42578125" style="3" customWidth="1"/>
    <col min="20" max="20" width="17.140625" style="36" customWidth="1"/>
    <col min="21" max="16384" width="8.85546875" style="3"/>
  </cols>
  <sheetData>
    <row r="1" spans="1:20" ht="15.75" x14ac:dyDescent="0.25">
      <c r="P1" s="39"/>
      <c r="Q1" s="39"/>
      <c r="R1" s="39"/>
      <c r="S1" s="39"/>
      <c r="T1" s="40"/>
    </row>
    <row r="2" spans="1:20" ht="21.75" customHeight="1" x14ac:dyDescent="0.25">
      <c r="P2" s="39"/>
      <c r="Q2" s="39"/>
      <c r="R2" s="39"/>
      <c r="S2" s="39"/>
      <c r="T2" s="40"/>
    </row>
    <row r="3" spans="1:20" ht="22.5" customHeight="1" x14ac:dyDescent="0.25">
      <c r="P3" s="39"/>
      <c r="Q3" s="39"/>
      <c r="R3" s="39"/>
      <c r="S3" s="39"/>
      <c r="T3" s="40"/>
    </row>
    <row r="4" spans="1:20" ht="15.75" x14ac:dyDescent="0.25">
      <c r="P4" s="39"/>
      <c r="Q4" s="39"/>
      <c r="R4" s="39"/>
      <c r="S4" s="39"/>
      <c r="T4" s="40"/>
    </row>
    <row r="5" spans="1:20" ht="15.75" x14ac:dyDescent="0.25">
      <c r="P5" s="39"/>
      <c r="Q5" s="39"/>
      <c r="R5" s="39"/>
      <c r="S5" s="39"/>
      <c r="T5" s="40"/>
    </row>
    <row r="8" spans="1:20" x14ac:dyDescent="0.25">
      <c r="A8" s="69" t="s">
        <v>91</v>
      </c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</row>
    <row r="9" spans="1:20" ht="33.75" customHeight="1" x14ac:dyDescent="0.25">
      <c r="A9" s="69" t="s">
        <v>93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</row>
    <row r="10" spans="1:20" x14ac:dyDescent="0.25">
      <c r="A10" s="70" t="s">
        <v>92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</row>
    <row r="11" spans="1:20" x14ac:dyDescent="0.25">
      <c r="A11" s="71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</row>
    <row r="12" spans="1:20" x14ac:dyDescent="0.25">
      <c r="A12" s="52" t="s">
        <v>0</v>
      </c>
      <c r="B12" s="52" t="s">
        <v>1</v>
      </c>
      <c r="C12" s="51" t="s">
        <v>5</v>
      </c>
      <c r="D12" s="51"/>
      <c r="E12" s="51"/>
      <c r="F12" s="52" t="s">
        <v>94</v>
      </c>
      <c r="G12" s="55" t="s">
        <v>99</v>
      </c>
      <c r="H12" s="56"/>
      <c r="I12" s="56"/>
      <c r="J12" s="56"/>
      <c r="K12" s="57"/>
      <c r="L12" s="55" t="s">
        <v>100</v>
      </c>
      <c r="M12" s="56"/>
      <c r="N12" s="56"/>
      <c r="O12" s="56"/>
      <c r="P12" s="56"/>
      <c r="Q12" s="56"/>
      <c r="R12" s="56"/>
      <c r="S12" s="57"/>
      <c r="T12" s="53" t="s">
        <v>6</v>
      </c>
    </row>
    <row r="13" spans="1:20" ht="47.45" customHeight="1" x14ac:dyDescent="0.25">
      <c r="A13" s="52"/>
      <c r="B13" s="52"/>
      <c r="C13" s="12" t="s">
        <v>2</v>
      </c>
      <c r="D13" s="12" t="s">
        <v>3</v>
      </c>
      <c r="E13" s="12" t="s">
        <v>4</v>
      </c>
      <c r="F13" s="52"/>
      <c r="G13" s="37" t="s">
        <v>36</v>
      </c>
      <c r="H13" s="37" t="s">
        <v>37</v>
      </c>
      <c r="I13" s="37" t="s">
        <v>38</v>
      </c>
      <c r="J13" s="37" t="s">
        <v>46</v>
      </c>
      <c r="K13" s="37" t="s">
        <v>48</v>
      </c>
      <c r="L13" s="37" t="s">
        <v>39</v>
      </c>
      <c r="M13" s="37" t="s">
        <v>40</v>
      </c>
      <c r="N13" s="37" t="s">
        <v>41</v>
      </c>
      <c r="O13" s="37" t="s">
        <v>47</v>
      </c>
      <c r="P13" s="37" t="s">
        <v>49</v>
      </c>
      <c r="Q13" s="37" t="s">
        <v>50</v>
      </c>
      <c r="R13" s="37" t="s">
        <v>51</v>
      </c>
      <c r="S13" s="37" t="s">
        <v>42</v>
      </c>
      <c r="T13" s="54"/>
    </row>
    <row r="14" spans="1:20" x14ac:dyDescent="0.25">
      <c r="A14" s="58" t="s">
        <v>7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</row>
    <row r="15" spans="1:20" ht="6" customHeight="1" x14ac:dyDescent="0.25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</row>
    <row r="16" spans="1:20" ht="30" x14ac:dyDescent="0.25">
      <c r="A16" s="13" t="s">
        <v>52</v>
      </c>
      <c r="B16" s="1">
        <v>250</v>
      </c>
      <c r="C16" s="1">
        <v>9.86</v>
      </c>
      <c r="D16" s="1">
        <v>9.36</v>
      </c>
      <c r="E16" s="1">
        <v>50.6</v>
      </c>
      <c r="F16" s="1">
        <v>326.08</v>
      </c>
      <c r="G16" s="1">
        <v>0.15</v>
      </c>
      <c r="H16" s="1">
        <v>0.75</v>
      </c>
      <c r="I16" s="1">
        <v>20.5</v>
      </c>
      <c r="J16" s="1">
        <v>8.6999999999999994E-2</v>
      </c>
      <c r="K16" s="1">
        <v>0.19</v>
      </c>
      <c r="L16" s="1">
        <v>156.12</v>
      </c>
      <c r="M16" s="1">
        <v>130.80000000000001</v>
      </c>
      <c r="N16" s="1">
        <v>20.8</v>
      </c>
      <c r="O16" s="1">
        <v>283.7</v>
      </c>
      <c r="P16" s="1" t="s">
        <v>131</v>
      </c>
      <c r="Q16" s="1">
        <v>4.1000000000000002E-2</v>
      </c>
      <c r="R16" s="1">
        <v>0.26</v>
      </c>
      <c r="S16" s="1">
        <v>0.47</v>
      </c>
      <c r="T16" s="2" t="s">
        <v>75</v>
      </c>
    </row>
    <row r="17" spans="1:20" ht="75" x14ac:dyDescent="0.25">
      <c r="A17" s="13" t="s">
        <v>53</v>
      </c>
      <c r="B17" s="1">
        <v>15</v>
      </c>
      <c r="C17" s="1">
        <v>3.5</v>
      </c>
      <c r="D17" s="1">
        <v>4.4000000000000004</v>
      </c>
      <c r="E17" s="1">
        <v>0</v>
      </c>
      <c r="F17" s="1">
        <v>53.8</v>
      </c>
      <c r="G17" s="1">
        <v>0.01</v>
      </c>
      <c r="H17" s="1">
        <v>0.11</v>
      </c>
      <c r="I17" s="1">
        <v>39</v>
      </c>
      <c r="J17" s="1">
        <v>0.15</v>
      </c>
      <c r="K17" s="1">
        <v>0.05</v>
      </c>
      <c r="L17" s="1">
        <v>200</v>
      </c>
      <c r="M17" s="1">
        <v>75</v>
      </c>
      <c r="N17" s="1">
        <v>5.3</v>
      </c>
      <c r="O17" s="1">
        <v>13</v>
      </c>
      <c r="P17" s="1">
        <v>0</v>
      </c>
      <c r="Q17" s="1">
        <v>2.1800000000000002</v>
      </c>
      <c r="R17" s="1">
        <v>0</v>
      </c>
      <c r="S17" s="1">
        <v>0.15</v>
      </c>
      <c r="T17" s="2" t="s">
        <v>123</v>
      </c>
    </row>
    <row r="18" spans="1:20" x14ac:dyDescent="0.25">
      <c r="A18" s="13" t="s">
        <v>28</v>
      </c>
      <c r="B18" s="1">
        <v>40</v>
      </c>
      <c r="C18" s="1">
        <v>3.05</v>
      </c>
      <c r="D18" s="1">
        <v>0.25</v>
      </c>
      <c r="E18" s="1">
        <v>20.07</v>
      </c>
      <c r="F18" s="1">
        <v>94.73</v>
      </c>
      <c r="G18" s="1">
        <v>0.06</v>
      </c>
      <c r="H18" s="1">
        <v>0</v>
      </c>
      <c r="I18" s="1">
        <v>0</v>
      </c>
      <c r="J18" s="1">
        <v>0</v>
      </c>
      <c r="K18" s="1">
        <v>0.02</v>
      </c>
      <c r="L18" s="1">
        <v>9.1999999999999993</v>
      </c>
      <c r="M18" s="1">
        <v>33.6</v>
      </c>
      <c r="N18" s="1">
        <v>13.2</v>
      </c>
      <c r="O18" s="1">
        <v>51.6</v>
      </c>
      <c r="P18" s="1">
        <v>0</v>
      </c>
      <c r="Q18" s="1">
        <v>0</v>
      </c>
      <c r="R18" s="1">
        <v>0.01</v>
      </c>
      <c r="S18" s="1">
        <v>0.8</v>
      </c>
      <c r="T18" s="2" t="s">
        <v>29</v>
      </c>
    </row>
    <row r="19" spans="1:20" ht="75" x14ac:dyDescent="0.25">
      <c r="A19" s="13" t="s">
        <v>43</v>
      </c>
      <c r="B19" s="1">
        <v>200</v>
      </c>
      <c r="C19" s="1">
        <v>4.5999999999999996</v>
      </c>
      <c r="D19" s="1">
        <v>3.6</v>
      </c>
      <c r="E19" s="1">
        <v>12.6</v>
      </c>
      <c r="F19" s="1">
        <v>100.4</v>
      </c>
      <c r="G19" s="1">
        <v>0.04</v>
      </c>
      <c r="H19" s="1">
        <v>0.68</v>
      </c>
      <c r="I19" s="1">
        <v>17.3</v>
      </c>
      <c r="J19" s="1">
        <v>0</v>
      </c>
      <c r="K19" s="1">
        <v>0.17</v>
      </c>
      <c r="L19" s="1">
        <v>143</v>
      </c>
      <c r="M19" s="1">
        <v>130</v>
      </c>
      <c r="N19" s="1">
        <v>34</v>
      </c>
      <c r="O19" s="1">
        <v>220</v>
      </c>
      <c r="P19" s="1">
        <v>12</v>
      </c>
      <c r="Q19" s="1">
        <v>2.29</v>
      </c>
      <c r="R19" s="1">
        <v>38</v>
      </c>
      <c r="S19" s="1">
        <v>1.0900000000000001</v>
      </c>
      <c r="T19" s="2" t="s">
        <v>124</v>
      </c>
    </row>
    <row r="20" spans="1:20" ht="32.25" customHeight="1" x14ac:dyDescent="0.25">
      <c r="A20" s="13" t="s">
        <v>95</v>
      </c>
      <c r="B20" s="1">
        <v>100</v>
      </c>
      <c r="C20" s="1">
        <v>0.4</v>
      </c>
      <c r="D20" s="1">
        <v>0.4</v>
      </c>
      <c r="E20" s="1">
        <v>9.8000000000000007</v>
      </c>
      <c r="F20" s="1">
        <v>47</v>
      </c>
      <c r="G20" s="1">
        <v>0.03</v>
      </c>
      <c r="H20" s="1">
        <v>10</v>
      </c>
      <c r="I20" s="1">
        <v>0.01</v>
      </c>
      <c r="J20" s="1">
        <v>0</v>
      </c>
      <c r="K20" s="1">
        <v>0.02</v>
      </c>
      <c r="L20" s="1">
        <v>16</v>
      </c>
      <c r="M20" s="1">
        <v>11</v>
      </c>
      <c r="N20" s="1">
        <v>8</v>
      </c>
      <c r="O20" s="1">
        <v>278</v>
      </c>
      <c r="P20" s="1">
        <v>2</v>
      </c>
      <c r="Q20" s="1">
        <v>0</v>
      </c>
      <c r="R20" s="1">
        <v>0.01</v>
      </c>
      <c r="S20" s="1">
        <v>2.2000000000000002</v>
      </c>
      <c r="T20" s="2" t="s">
        <v>96</v>
      </c>
    </row>
    <row r="21" spans="1:20" ht="7.5" customHeight="1" thickBot="1" x14ac:dyDescent="0.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</row>
    <row r="22" spans="1:20" ht="15.75" thickBot="1" x14ac:dyDescent="0.3">
      <c r="A22" s="14" t="s">
        <v>8</v>
      </c>
      <c r="B22" s="4">
        <f>SUM(B16:B20)</f>
        <v>605</v>
      </c>
      <c r="C22" s="4">
        <f t="shared" ref="C22:S22" si="0">SUM(C16:C20)</f>
        <v>21.409999999999997</v>
      </c>
      <c r="D22" s="4">
        <f t="shared" si="0"/>
        <v>18.009999999999998</v>
      </c>
      <c r="E22" s="4">
        <f t="shared" si="0"/>
        <v>93.07</v>
      </c>
      <c r="F22" s="4">
        <f t="shared" si="0"/>
        <v>622.01</v>
      </c>
      <c r="G22" s="4">
        <f t="shared" si="0"/>
        <v>0.29000000000000004</v>
      </c>
      <c r="H22" s="4">
        <f t="shared" si="0"/>
        <v>11.54</v>
      </c>
      <c r="I22" s="4">
        <f t="shared" si="0"/>
        <v>76.81</v>
      </c>
      <c r="J22" s="4">
        <f t="shared" si="0"/>
        <v>0.23699999999999999</v>
      </c>
      <c r="K22" s="4">
        <f t="shared" si="0"/>
        <v>0.45000000000000007</v>
      </c>
      <c r="L22" s="4">
        <f t="shared" si="0"/>
        <v>524.31999999999994</v>
      </c>
      <c r="M22" s="4">
        <f t="shared" si="0"/>
        <v>380.4</v>
      </c>
      <c r="N22" s="4">
        <f t="shared" si="0"/>
        <v>81.3</v>
      </c>
      <c r="O22" s="4">
        <f t="shared" si="0"/>
        <v>846.3</v>
      </c>
      <c r="P22" s="4">
        <f t="shared" si="0"/>
        <v>14</v>
      </c>
      <c r="Q22" s="4">
        <f t="shared" si="0"/>
        <v>4.5110000000000001</v>
      </c>
      <c r="R22" s="4">
        <f t="shared" si="0"/>
        <v>38.28</v>
      </c>
      <c r="S22" s="4">
        <f t="shared" si="0"/>
        <v>4.71</v>
      </c>
      <c r="T22" s="15"/>
    </row>
    <row r="23" spans="1:20" x14ac:dyDescent="0.25">
      <c r="A23" s="64" t="s">
        <v>9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</row>
    <row r="24" spans="1:20" ht="7.5" customHeight="1" x14ac:dyDescent="0.25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</row>
    <row r="25" spans="1:20" ht="75" x14ac:dyDescent="0.25">
      <c r="A25" s="13" t="s">
        <v>97</v>
      </c>
      <c r="B25" s="1">
        <v>150</v>
      </c>
      <c r="C25" s="1">
        <v>19</v>
      </c>
      <c r="D25" s="1">
        <v>25.4</v>
      </c>
      <c r="E25" s="1">
        <v>3</v>
      </c>
      <c r="F25" s="1">
        <v>316</v>
      </c>
      <c r="G25" s="1">
        <v>7.0000000000000007E-2</v>
      </c>
      <c r="H25" s="1">
        <v>0.37</v>
      </c>
      <c r="I25" s="1">
        <v>222</v>
      </c>
      <c r="J25" s="1">
        <v>2.35</v>
      </c>
      <c r="K25" s="1">
        <v>0.46</v>
      </c>
      <c r="L25" s="1">
        <v>359</v>
      </c>
      <c r="M25" s="1">
        <v>333</v>
      </c>
      <c r="N25" s="1">
        <v>26</v>
      </c>
      <c r="O25" s="1">
        <v>191</v>
      </c>
      <c r="P25" s="1">
        <v>39</v>
      </c>
      <c r="Q25" s="1">
        <v>28.4</v>
      </c>
      <c r="R25" s="1">
        <v>58</v>
      </c>
      <c r="S25" s="1">
        <v>2.23</v>
      </c>
      <c r="T25" s="13" t="s">
        <v>125</v>
      </c>
    </row>
    <row r="26" spans="1:20" ht="75" x14ac:dyDescent="0.25">
      <c r="A26" s="13" t="s">
        <v>119</v>
      </c>
      <c r="B26" s="1">
        <v>60</v>
      </c>
      <c r="C26" s="1">
        <v>0.91</v>
      </c>
      <c r="D26" s="1">
        <v>2.8</v>
      </c>
      <c r="E26" s="1">
        <v>4.43</v>
      </c>
      <c r="F26" s="1">
        <v>46.8</v>
      </c>
      <c r="G26" s="1">
        <v>0.01</v>
      </c>
      <c r="H26" s="1">
        <v>7.42</v>
      </c>
      <c r="I26" s="1">
        <v>10.1</v>
      </c>
      <c r="J26" s="1">
        <v>0</v>
      </c>
      <c r="K26" s="1">
        <v>0.02</v>
      </c>
      <c r="L26" s="1">
        <v>18</v>
      </c>
      <c r="M26" s="1">
        <v>18</v>
      </c>
      <c r="N26" s="1">
        <v>10</v>
      </c>
      <c r="O26" s="1">
        <v>204</v>
      </c>
      <c r="P26" s="1">
        <v>8.6</v>
      </c>
      <c r="Q26" s="1">
        <v>0.21</v>
      </c>
      <c r="R26" s="1">
        <v>6.1</v>
      </c>
      <c r="S26" s="1">
        <v>0.46</v>
      </c>
      <c r="T26" s="13" t="s">
        <v>126</v>
      </c>
    </row>
    <row r="27" spans="1:20" ht="75" x14ac:dyDescent="0.25">
      <c r="A27" s="13" t="s">
        <v>27</v>
      </c>
      <c r="B27" s="1">
        <v>200</v>
      </c>
      <c r="C27" s="1">
        <v>0.2</v>
      </c>
      <c r="D27" s="1">
        <v>0</v>
      </c>
      <c r="E27" s="1">
        <v>6.5</v>
      </c>
      <c r="F27" s="1">
        <v>26.8</v>
      </c>
      <c r="G27" s="1">
        <v>0</v>
      </c>
      <c r="H27" s="1">
        <v>0.04</v>
      </c>
      <c r="I27" s="1">
        <v>0.3</v>
      </c>
      <c r="J27" s="1">
        <v>0</v>
      </c>
      <c r="K27" s="1">
        <v>0.01</v>
      </c>
      <c r="L27" s="1">
        <v>4.5</v>
      </c>
      <c r="M27" s="1">
        <v>7.2</v>
      </c>
      <c r="N27" s="1">
        <v>3.8</v>
      </c>
      <c r="O27" s="1">
        <v>20.8</v>
      </c>
      <c r="P27" s="1">
        <v>0</v>
      </c>
      <c r="Q27" s="1">
        <v>0</v>
      </c>
      <c r="R27" s="1">
        <v>0</v>
      </c>
      <c r="S27" s="1">
        <v>0.73</v>
      </c>
      <c r="T27" s="13" t="s">
        <v>127</v>
      </c>
    </row>
    <row r="28" spans="1:20" ht="30" x14ac:dyDescent="0.25">
      <c r="A28" s="13" t="s">
        <v>95</v>
      </c>
      <c r="B28" s="1">
        <v>100</v>
      </c>
      <c r="C28" s="1">
        <v>0.4</v>
      </c>
      <c r="D28" s="1">
        <v>0.4</v>
      </c>
      <c r="E28" s="1">
        <v>9.8000000000000007</v>
      </c>
      <c r="F28" s="1">
        <v>47</v>
      </c>
      <c r="G28" s="1">
        <v>0.03</v>
      </c>
      <c r="H28" s="1">
        <v>10</v>
      </c>
      <c r="I28" s="1">
        <v>0.01</v>
      </c>
      <c r="J28" s="1">
        <v>0</v>
      </c>
      <c r="K28" s="1">
        <v>0.02</v>
      </c>
      <c r="L28" s="1">
        <v>16</v>
      </c>
      <c r="M28" s="1">
        <v>11</v>
      </c>
      <c r="N28" s="1">
        <v>8</v>
      </c>
      <c r="O28" s="1">
        <v>278</v>
      </c>
      <c r="P28" s="1">
        <v>2</v>
      </c>
      <c r="Q28" s="1">
        <v>0</v>
      </c>
      <c r="R28" s="1">
        <v>0.01</v>
      </c>
      <c r="S28" s="1">
        <v>2.2000000000000002</v>
      </c>
      <c r="T28" s="13" t="s">
        <v>96</v>
      </c>
    </row>
    <row r="29" spans="1:20" x14ac:dyDescent="0.25">
      <c r="A29" s="13" t="s">
        <v>28</v>
      </c>
      <c r="B29" s="1">
        <v>40</v>
      </c>
      <c r="C29" s="1">
        <v>3.05</v>
      </c>
      <c r="D29" s="1">
        <v>0.25</v>
      </c>
      <c r="E29" s="1">
        <v>20.07</v>
      </c>
      <c r="F29" s="1">
        <v>94.73</v>
      </c>
      <c r="G29" s="1">
        <v>0.06</v>
      </c>
      <c r="H29" s="1">
        <v>0</v>
      </c>
      <c r="I29" s="1">
        <v>0</v>
      </c>
      <c r="J29" s="1">
        <v>0</v>
      </c>
      <c r="K29" s="1">
        <v>0.02</v>
      </c>
      <c r="L29" s="1">
        <v>9.1999999999999993</v>
      </c>
      <c r="M29" s="1">
        <v>33.6</v>
      </c>
      <c r="N29" s="1">
        <v>13.2</v>
      </c>
      <c r="O29" s="1">
        <v>51.6</v>
      </c>
      <c r="P29" s="1">
        <v>0</v>
      </c>
      <c r="Q29" s="1">
        <v>0</v>
      </c>
      <c r="R29" s="1">
        <v>0.01</v>
      </c>
      <c r="S29" s="1">
        <v>0.8</v>
      </c>
      <c r="T29" s="13" t="s">
        <v>29</v>
      </c>
    </row>
    <row r="30" spans="1:20" ht="9" customHeight="1" thickBot="1" x14ac:dyDescent="0.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</row>
    <row r="31" spans="1:20" ht="15.75" thickBot="1" x14ac:dyDescent="0.3">
      <c r="A31" s="14" t="s">
        <v>10</v>
      </c>
      <c r="B31" s="4">
        <f>SUM(B25:B29)</f>
        <v>550</v>
      </c>
      <c r="C31" s="4">
        <f t="shared" ref="C31:S31" si="1">SUM(C25:C29)</f>
        <v>23.56</v>
      </c>
      <c r="D31" s="4">
        <f t="shared" si="1"/>
        <v>28.849999999999998</v>
      </c>
      <c r="E31" s="4">
        <f t="shared" si="1"/>
        <v>43.8</v>
      </c>
      <c r="F31" s="4">
        <f t="shared" si="1"/>
        <v>531.33000000000004</v>
      </c>
      <c r="G31" s="4">
        <f t="shared" si="1"/>
        <v>0.16999999999999998</v>
      </c>
      <c r="H31" s="4">
        <f t="shared" si="1"/>
        <v>17.829999999999998</v>
      </c>
      <c r="I31" s="4">
        <f t="shared" si="1"/>
        <v>232.41</v>
      </c>
      <c r="J31" s="4">
        <f t="shared" si="1"/>
        <v>2.35</v>
      </c>
      <c r="K31" s="4">
        <f t="shared" si="1"/>
        <v>0.53</v>
      </c>
      <c r="L31" s="4">
        <f t="shared" si="1"/>
        <v>406.7</v>
      </c>
      <c r="M31" s="4">
        <f t="shared" si="1"/>
        <v>402.8</v>
      </c>
      <c r="N31" s="4">
        <f t="shared" si="1"/>
        <v>61</v>
      </c>
      <c r="O31" s="4">
        <f t="shared" si="1"/>
        <v>745.4</v>
      </c>
      <c r="P31" s="4">
        <f t="shared" si="1"/>
        <v>49.6</v>
      </c>
      <c r="Q31" s="4">
        <f t="shared" si="1"/>
        <v>28.61</v>
      </c>
      <c r="R31" s="4">
        <f t="shared" si="1"/>
        <v>64.12</v>
      </c>
      <c r="S31" s="4">
        <f t="shared" si="1"/>
        <v>6.42</v>
      </c>
      <c r="T31" s="16"/>
    </row>
    <row r="32" spans="1:20" x14ac:dyDescent="0.25">
      <c r="A32" s="58" t="s">
        <v>11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</row>
    <row r="33" spans="1:20" ht="8.25" customHeight="1" x14ac:dyDescent="0.25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</row>
    <row r="34" spans="1:20" ht="30" x14ac:dyDescent="0.25">
      <c r="A34" s="13" t="s">
        <v>98</v>
      </c>
      <c r="B34" s="1">
        <v>100</v>
      </c>
      <c r="C34" s="1">
        <v>16.53</v>
      </c>
      <c r="D34" s="1">
        <v>23.88</v>
      </c>
      <c r="E34" s="1">
        <v>8.1300000000000008</v>
      </c>
      <c r="F34" s="1">
        <v>313.27999999999997</v>
      </c>
      <c r="G34" s="1">
        <v>0.06</v>
      </c>
      <c r="H34" s="1">
        <v>0.11600000000000001</v>
      </c>
      <c r="I34" s="1">
        <v>0.03</v>
      </c>
      <c r="J34" s="1">
        <v>0.19</v>
      </c>
      <c r="K34" s="1">
        <v>0.13</v>
      </c>
      <c r="L34" s="1">
        <v>40</v>
      </c>
      <c r="M34" s="1">
        <v>170.42</v>
      </c>
      <c r="N34" s="1">
        <v>26.82</v>
      </c>
      <c r="O34" s="1">
        <v>308.62</v>
      </c>
      <c r="P34" s="1">
        <v>6.57</v>
      </c>
      <c r="Q34" s="1">
        <v>0</v>
      </c>
      <c r="R34" s="1">
        <v>0.04</v>
      </c>
      <c r="S34" s="1">
        <v>2.78</v>
      </c>
      <c r="T34" s="17" t="s">
        <v>76</v>
      </c>
    </row>
    <row r="35" spans="1:20" ht="30" x14ac:dyDescent="0.25">
      <c r="A35" s="13" t="s">
        <v>54</v>
      </c>
      <c r="B35" s="1">
        <v>180</v>
      </c>
      <c r="C35" s="1">
        <v>3.54</v>
      </c>
      <c r="D35" s="1">
        <v>5.05</v>
      </c>
      <c r="E35" s="1">
        <v>28.6</v>
      </c>
      <c r="F35" s="1">
        <v>174.4</v>
      </c>
      <c r="G35" s="1">
        <v>0.19900000000000001</v>
      </c>
      <c r="H35" s="1">
        <v>26.1</v>
      </c>
      <c r="I35" s="1">
        <v>0</v>
      </c>
      <c r="J35" s="1">
        <v>1.17E-2</v>
      </c>
      <c r="K35" s="1">
        <v>0.108</v>
      </c>
      <c r="L35" s="1">
        <v>65.88</v>
      </c>
      <c r="M35" s="1">
        <v>97.2</v>
      </c>
      <c r="N35" s="1">
        <v>39.6</v>
      </c>
      <c r="O35" s="1">
        <v>754.8</v>
      </c>
      <c r="P35" s="1">
        <v>3.2000000000000001E-2</v>
      </c>
      <c r="Q35" s="1">
        <v>0.85199999999999998</v>
      </c>
      <c r="R35" s="1">
        <v>0.504</v>
      </c>
      <c r="S35" s="1">
        <v>1.3680000000000001</v>
      </c>
      <c r="T35" s="17" t="s">
        <v>122</v>
      </c>
    </row>
    <row r="36" spans="1:20" ht="30" x14ac:dyDescent="0.25">
      <c r="A36" s="13" t="s">
        <v>117</v>
      </c>
      <c r="B36" s="1">
        <v>100</v>
      </c>
      <c r="C36" s="1">
        <v>1.6</v>
      </c>
      <c r="D36" s="1">
        <v>5.0999999999999996</v>
      </c>
      <c r="E36" s="1">
        <v>8.24</v>
      </c>
      <c r="F36" s="1">
        <v>87.68</v>
      </c>
      <c r="G36" s="1">
        <v>0.03</v>
      </c>
      <c r="H36" s="1">
        <v>25.3</v>
      </c>
      <c r="I36" s="1">
        <v>0</v>
      </c>
      <c r="J36" s="1">
        <v>0</v>
      </c>
      <c r="K36" s="1">
        <v>0.02</v>
      </c>
      <c r="L36" s="1">
        <v>51</v>
      </c>
      <c r="M36" s="1">
        <v>31.01</v>
      </c>
      <c r="N36" s="1">
        <v>14.36</v>
      </c>
      <c r="O36" s="1">
        <v>260.64999999999998</v>
      </c>
      <c r="P36" s="1">
        <v>2.73</v>
      </c>
      <c r="Q36" s="1">
        <v>0</v>
      </c>
      <c r="R36" s="1">
        <v>0.01</v>
      </c>
      <c r="S36" s="1">
        <v>0.59</v>
      </c>
      <c r="T36" s="17" t="s">
        <v>77</v>
      </c>
    </row>
    <row r="37" spans="1:20" x14ac:dyDescent="0.25">
      <c r="A37" s="13" t="s">
        <v>28</v>
      </c>
      <c r="B37" s="1">
        <v>40</v>
      </c>
      <c r="C37" s="1">
        <v>3.05</v>
      </c>
      <c r="D37" s="1">
        <v>0.25</v>
      </c>
      <c r="E37" s="1">
        <v>20.07</v>
      </c>
      <c r="F37" s="1">
        <v>94.73</v>
      </c>
      <c r="G37" s="1">
        <v>0.06</v>
      </c>
      <c r="H37" s="1">
        <v>0</v>
      </c>
      <c r="I37" s="1">
        <v>0</v>
      </c>
      <c r="J37" s="1">
        <v>0</v>
      </c>
      <c r="K37" s="1">
        <v>0.02</v>
      </c>
      <c r="L37" s="1">
        <v>9.1999999999999993</v>
      </c>
      <c r="M37" s="1">
        <v>33.6</v>
      </c>
      <c r="N37" s="1">
        <v>13.2</v>
      </c>
      <c r="O37" s="1">
        <v>51.6</v>
      </c>
      <c r="P37" s="1">
        <v>0</v>
      </c>
      <c r="Q37" s="1">
        <v>0</v>
      </c>
      <c r="R37" s="1">
        <v>0.01</v>
      </c>
      <c r="S37" s="1">
        <v>0.8</v>
      </c>
      <c r="T37" s="17" t="s">
        <v>29</v>
      </c>
    </row>
    <row r="38" spans="1:20" ht="75" x14ac:dyDescent="0.25">
      <c r="A38" s="13" t="s">
        <v>128</v>
      </c>
      <c r="B38" s="1">
        <v>200</v>
      </c>
      <c r="C38" s="1">
        <v>0.3</v>
      </c>
      <c r="D38" s="1">
        <v>0</v>
      </c>
      <c r="E38" s="1">
        <v>6.7</v>
      </c>
      <c r="F38" s="1">
        <v>27.9</v>
      </c>
      <c r="G38" s="1">
        <v>0</v>
      </c>
      <c r="H38" s="1">
        <v>1.1599999999999999</v>
      </c>
      <c r="I38" s="1">
        <v>0.38</v>
      </c>
      <c r="J38" s="1">
        <v>0</v>
      </c>
      <c r="K38" s="1">
        <v>0.01</v>
      </c>
      <c r="L38" s="1">
        <v>6.9</v>
      </c>
      <c r="M38" s="1">
        <v>8.5</v>
      </c>
      <c r="N38" s="1">
        <v>4.5999999999999996</v>
      </c>
      <c r="O38" s="1">
        <v>30.2</v>
      </c>
      <c r="P38" s="1">
        <v>0</v>
      </c>
      <c r="Q38" s="1">
        <v>0.02</v>
      </c>
      <c r="R38" s="1">
        <v>0.7</v>
      </c>
      <c r="S38" s="1">
        <v>0.77</v>
      </c>
      <c r="T38" s="17" t="s">
        <v>129</v>
      </c>
    </row>
    <row r="39" spans="1:20" ht="11.25" customHeight="1" thickBot="1" x14ac:dyDescent="0.3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</row>
    <row r="40" spans="1:20" x14ac:dyDescent="0.25">
      <c r="A40" s="18" t="s">
        <v>12</v>
      </c>
      <c r="B40" s="5">
        <f>SUM(B34:B38)</f>
        <v>620</v>
      </c>
      <c r="C40" s="5">
        <f t="shared" ref="C40:S40" si="2">SUM(C34:C38)</f>
        <v>25.020000000000003</v>
      </c>
      <c r="D40" s="5">
        <f t="shared" si="2"/>
        <v>34.28</v>
      </c>
      <c r="E40" s="5">
        <f t="shared" si="2"/>
        <v>71.740000000000009</v>
      </c>
      <c r="F40" s="5">
        <f t="shared" si="2"/>
        <v>697.9899999999999</v>
      </c>
      <c r="G40" s="5">
        <f t="shared" si="2"/>
        <v>0.34900000000000003</v>
      </c>
      <c r="H40" s="5">
        <f t="shared" si="2"/>
        <v>52.676000000000002</v>
      </c>
      <c r="I40" s="5">
        <f t="shared" si="2"/>
        <v>0.41000000000000003</v>
      </c>
      <c r="J40" s="19">
        <f t="shared" si="2"/>
        <v>0.20169999999999999</v>
      </c>
      <c r="K40" s="5">
        <f t="shared" si="2"/>
        <v>0.28800000000000003</v>
      </c>
      <c r="L40" s="5">
        <f t="shared" si="2"/>
        <v>172.98</v>
      </c>
      <c r="M40" s="5">
        <f t="shared" si="2"/>
        <v>340.73</v>
      </c>
      <c r="N40" s="5">
        <f t="shared" si="2"/>
        <v>98.58</v>
      </c>
      <c r="O40" s="5">
        <f t="shared" si="2"/>
        <v>1405.8700000000001</v>
      </c>
      <c r="P40" s="5">
        <f t="shared" si="2"/>
        <v>9.3320000000000007</v>
      </c>
      <c r="Q40" s="5">
        <f t="shared" si="2"/>
        <v>0.872</v>
      </c>
      <c r="R40" s="5">
        <f t="shared" si="2"/>
        <v>1.264</v>
      </c>
      <c r="S40" s="5">
        <f t="shared" si="2"/>
        <v>6.3079999999999998</v>
      </c>
      <c r="T40" s="20"/>
    </row>
    <row r="41" spans="1:20" x14ac:dyDescent="0.25">
      <c r="A41" s="58" t="s">
        <v>13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</row>
    <row r="42" spans="1:20" ht="10.5" customHeight="1" x14ac:dyDescent="0.25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</row>
    <row r="43" spans="1:20" ht="45" x14ac:dyDescent="0.25">
      <c r="A43" s="13" t="s">
        <v>101</v>
      </c>
      <c r="B43" s="1">
        <v>210</v>
      </c>
      <c r="C43" s="1">
        <v>18.09</v>
      </c>
      <c r="D43" s="1">
        <v>17.22</v>
      </c>
      <c r="E43" s="1">
        <v>40.79</v>
      </c>
      <c r="F43" s="1">
        <v>324.99</v>
      </c>
      <c r="G43" s="1">
        <v>0.09</v>
      </c>
      <c r="H43" s="1">
        <v>0.6</v>
      </c>
      <c r="I43" s="1">
        <v>0.15</v>
      </c>
      <c r="J43" s="1">
        <v>0.28999999999999998</v>
      </c>
      <c r="K43" s="1">
        <v>0.48</v>
      </c>
      <c r="L43" s="1">
        <v>351.5</v>
      </c>
      <c r="M43" s="1">
        <v>404.92</v>
      </c>
      <c r="N43" s="1">
        <v>49.38</v>
      </c>
      <c r="O43" s="1">
        <v>341.12</v>
      </c>
      <c r="P43" s="1">
        <v>3.81</v>
      </c>
      <c r="Q43" s="1">
        <v>4.5999999999999999E-2</v>
      </c>
      <c r="R43" s="1">
        <v>0.57999999999999996</v>
      </c>
      <c r="S43" s="1">
        <v>1.43</v>
      </c>
      <c r="T43" s="17" t="s">
        <v>78</v>
      </c>
    </row>
    <row r="44" spans="1:20" ht="75" x14ac:dyDescent="0.25">
      <c r="A44" s="13" t="s">
        <v>27</v>
      </c>
      <c r="B44" s="1">
        <v>200</v>
      </c>
      <c r="C44" s="21">
        <v>0.2</v>
      </c>
      <c r="D44" s="1">
        <v>0</v>
      </c>
      <c r="E44" s="1">
        <v>6.5</v>
      </c>
      <c r="F44" s="1">
        <v>26.8</v>
      </c>
      <c r="G44" s="1">
        <v>0</v>
      </c>
      <c r="H44" s="1">
        <v>0.04</v>
      </c>
      <c r="I44" s="1">
        <v>0.3</v>
      </c>
      <c r="J44" s="1">
        <v>0</v>
      </c>
      <c r="K44" s="1">
        <v>0.01</v>
      </c>
      <c r="L44" s="1">
        <v>4.5</v>
      </c>
      <c r="M44" s="1">
        <v>7.2</v>
      </c>
      <c r="N44" s="1">
        <v>3.8</v>
      </c>
      <c r="O44" s="1">
        <v>20.8</v>
      </c>
      <c r="P44" s="1">
        <v>0</v>
      </c>
      <c r="Q44" s="1">
        <v>0</v>
      </c>
      <c r="R44" s="1">
        <v>0</v>
      </c>
      <c r="S44" s="1">
        <v>0.73</v>
      </c>
      <c r="T44" s="17" t="s">
        <v>127</v>
      </c>
    </row>
    <row r="45" spans="1:20" ht="30" x14ac:dyDescent="0.25">
      <c r="A45" s="13" t="s">
        <v>95</v>
      </c>
      <c r="B45" s="1">
        <v>100</v>
      </c>
      <c r="C45" s="1">
        <v>1</v>
      </c>
      <c r="D45" s="1">
        <v>0.2</v>
      </c>
      <c r="E45" s="1">
        <v>9</v>
      </c>
      <c r="F45" s="1">
        <v>42</v>
      </c>
      <c r="G45" s="1">
        <v>0.03</v>
      </c>
      <c r="H45" s="1">
        <v>38</v>
      </c>
      <c r="I45" s="1">
        <v>0.01</v>
      </c>
      <c r="J45" s="1">
        <v>0</v>
      </c>
      <c r="K45" s="1">
        <v>0.02</v>
      </c>
      <c r="L45" s="1">
        <v>35</v>
      </c>
      <c r="M45" s="1">
        <v>11</v>
      </c>
      <c r="N45" s="1">
        <v>8</v>
      </c>
      <c r="O45" s="1">
        <v>278</v>
      </c>
      <c r="P45" s="1">
        <v>2</v>
      </c>
      <c r="Q45" s="1">
        <v>0</v>
      </c>
      <c r="R45" s="1">
        <v>0.01</v>
      </c>
      <c r="S45" s="1">
        <v>2.2000000000000002</v>
      </c>
      <c r="T45" s="17" t="s">
        <v>96</v>
      </c>
    </row>
    <row r="46" spans="1:20" x14ac:dyDescent="0.25">
      <c r="A46" s="13" t="s">
        <v>28</v>
      </c>
      <c r="B46" s="1">
        <v>40</v>
      </c>
      <c r="C46" s="1">
        <v>3.05</v>
      </c>
      <c r="D46" s="1">
        <v>0.25</v>
      </c>
      <c r="E46" s="1">
        <v>20.07</v>
      </c>
      <c r="F46" s="1">
        <v>94.73</v>
      </c>
      <c r="G46" s="1">
        <v>0.06</v>
      </c>
      <c r="H46" s="1">
        <v>0</v>
      </c>
      <c r="I46" s="1">
        <v>0</v>
      </c>
      <c r="J46" s="1">
        <v>0</v>
      </c>
      <c r="K46" s="1">
        <v>0.02</v>
      </c>
      <c r="L46" s="1">
        <v>9.1999999999999993</v>
      </c>
      <c r="M46" s="1">
        <v>33.6</v>
      </c>
      <c r="N46" s="1">
        <v>13.2</v>
      </c>
      <c r="O46" s="1">
        <v>51.6</v>
      </c>
      <c r="P46" s="1">
        <v>0</v>
      </c>
      <c r="Q46" s="1">
        <v>0</v>
      </c>
      <c r="R46" s="1">
        <v>0.01</v>
      </c>
      <c r="S46" s="1">
        <v>0.8</v>
      </c>
      <c r="T46" s="17" t="s">
        <v>29</v>
      </c>
    </row>
    <row r="47" spans="1:20" ht="10.5" customHeight="1" thickBot="1" x14ac:dyDescent="0.3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</row>
    <row r="48" spans="1:20" ht="24.75" customHeight="1" thickBot="1" x14ac:dyDescent="0.3">
      <c r="A48" s="22" t="s">
        <v>14</v>
      </c>
      <c r="B48" s="4">
        <f>SUM(B43:B46)</f>
        <v>550</v>
      </c>
      <c r="C48" s="4">
        <f t="shared" ref="C48:R48" si="3">SUM(C43:C46)</f>
        <v>22.34</v>
      </c>
      <c r="D48" s="4">
        <f t="shared" si="3"/>
        <v>17.669999999999998</v>
      </c>
      <c r="E48" s="4">
        <f t="shared" si="3"/>
        <v>76.36</v>
      </c>
      <c r="F48" s="4">
        <f t="shared" si="3"/>
        <v>488.52000000000004</v>
      </c>
      <c r="G48" s="4">
        <f t="shared" si="3"/>
        <v>0.18</v>
      </c>
      <c r="H48" s="4">
        <f t="shared" si="3"/>
        <v>38.64</v>
      </c>
      <c r="I48" s="4">
        <f t="shared" si="3"/>
        <v>0.45999999999999996</v>
      </c>
      <c r="J48" s="4">
        <f t="shared" si="3"/>
        <v>0.28999999999999998</v>
      </c>
      <c r="K48" s="4">
        <f t="shared" si="3"/>
        <v>0.53</v>
      </c>
      <c r="L48" s="4">
        <f t="shared" si="3"/>
        <v>400.2</v>
      </c>
      <c r="M48" s="4">
        <f t="shared" si="3"/>
        <v>456.72</v>
      </c>
      <c r="N48" s="4">
        <f t="shared" si="3"/>
        <v>74.38</v>
      </c>
      <c r="O48" s="4">
        <f t="shared" si="3"/>
        <v>691.5200000000001</v>
      </c>
      <c r="P48" s="4">
        <f t="shared" si="3"/>
        <v>5.8100000000000005</v>
      </c>
      <c r="Q48" s="4">
        <f t="shared" si="3"/>
        <v>4.5999999999999999E-2</v>
      </c>
      <c r="R48" s="4">
        <f t="shared" si="3"/>
        <v>0.6</v>
      </c>
      <c r="S48" s="4">
        <f>SUM(S43:S46)</f>
        <v>5.16</v>
      </c>
      <c r="T48" s="16"/>
    </row>
    <row r="49" spans="1:20" x14ac:dyDescent="0.25">
      <c r="A49" s="58" t="s">
        <v>15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</row>
    <row r="50" spans="1:20" ht="10.5" customHeight="1" x14ac:dyDescent="0.25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1"/>
    </row>
    <row r="51" spans="1:20" ht="30" x14ac:dyDescent="0.25">
      <c r="A51" s="13" t="s">
        <v>132</v>
      </c>
      <c r="B51" s="1">
        <v>100</v>
      </c>
      <c r="C51" s="1">
        <v>14.55</v>
      </c>
      <c r="D51" s="1">
        <v>16.79</v>
      </c>
      <c r="E51" s="1">
        <v>2.89</v>
      </c>
      <c r="F51" s="1">
        <v>221</v>
      </c>
      <c r="G51" s="1">
        <v>0.04</v>
      </c>
      <c r="H51" s="1">
        <v>1.84</v>
      </c>
      <c r="I51" s="1">
        <v>0.02</v>
      </c>
      <c r="J51" s="1">
        <v>0</v>
      </c>
      <c r="K51" s="1">
        <v>0.1</v>
      </c>
      <c r="L51" s="1">
        <v>61.7</v>
      </c>
      <c r="M51" s="1">
        <v>130.84</v>
      </c>
      <c r="N51" s="1">
        <v>19.11</v>
      </c>
      <c r="O51" s="1">
        <v>347.52</v>
      </c>
      <c r="P51" s="1">
        <v>6.74</v>
      </c>
      <c r="Q51" s="1">
        <v>0</v>
      </c>
      <c r="R51" s="1">
        <v>0.03</v>
      </c>
      <c r="S51" s="1">
        <v>2</v>
      </c>
      <c r="T51" s="17" t="s">
        <v>33</v>
      </c>
    </row>
    <row r="52" spans="1:20" ht="30" x14ac:dyDescent="0.25">
      <c r="A52" s="13" t="s">
        <v>55</v>
      </c>
      <c r="B52" s="1">
        <v>180</v>
      </c>
      <c r="C52" s="1">
        <v>9.9600000000000009</v>
      </c>
      <c r="D52" s="1">
        <v>7.56</v>
      </c>
      <c r="E52" s="1">
        <v>43.2</v>
      </c>
      <c r="F52" s="1">
        <v>280.44</v>
      </c>
      <c r="G52" s="1">
        <v>0.25</v>
      </c>
      <c r="H52" s="1">
        <v>0</v>
      </c>
      <c r="I52" s="1">
        <v>23.04</v>
      </c>
      <c r="J52" s="1">
        <v>0.1</v>
      </c>
      <c r="K52" s="1">
        <v>0.14000000000000001</v>
      </c>
      <c r="L52" s="1">
        <v>18</v>
      </c>
      <c r="M52" s="1">
        <v>217</v>
      </c>
      <c r="N52" s="1">
        <v>144</v>
      </c>
      <c r="O52" s="1">
        <v>262.8</v>
      </c>
      <c r="P52" s="1">
        <v>26.39</v>
      </c>
      <c r="Q52" s="1">
        <v>4.22</v>
      </c>
      <c r="R52" s="1">
        <v>19.190000000000001</v>
      </c>
      <c r="S52" s="1">
        <v>4.84</v>
      </c>
      <c r="T52" s="17" t="s">
        <v>121</v>
      </c>
    </row>
    <row r="53" spans="1:20" ht="75" x14ac:dyDescent="0.25">
      <c r="A53" s="13" t="s">
        <v>103</v>
      </c>
      <c r="B53" s="1">
        <v>60</v>
      </c>
      <c r="C53" s="1">
        <v>0.7</v>
      </c>
      <c r="D53" s="1">
        <v>0.1</v>
      </c>
      <c r="E53" s="1">
        <v>2.2999999999999998</v>
      </c>
      <c r="F53" s="1">
        <v>12.8</v>
      </c>
      <c r="G53" s="1">
        <v>0.04</v>
      </c>
      <c r="H53" s="1">
        <v>15</v>
      </c>
      <c r="I53" s="1">
        <v>79.8</v>
      </c>
      <c r="J53" s="1">
        <v>0</v>
      </c>
      <c r="K53" s="1">
        <v>0.02</v>
      </c>
      <c r="L53" s="1">
        <v>8.4</v>
      </c>
      <c r="M53" s="1">
        <v>16</v>
      </c>
      <c r="N53" s="1">
        <v>12</v>
      </c>
      <c r="O53" s="1">
        <v>174</v>
      </c>
      <c r="P53" s="1">
        <v>1.2</v>
      </c>
      <c r="Q53" s="1">
        <v>0.24</v>
      </c>
      <c r="R53" s="1">
        <v>12</v>
      </c>
      <c r="S53" s="1">
        <v>0.54</v>
      </c>
      <c r="T53" s="17" t="s">
        <v>130</v>
      </c>
    </row>
    <row r="54" spans="1:20" ht="30" x14ac:dyDescent="0.25">
      <c r="A54" s="13" t="s">
        <v>102</v>
      </c>
      <c r="B54" s="1">
        <v>20</v>
      </c>
      <c r="C54" s="1">
        <v>0.4</v>
      </c>
      <c r="D54" s="1">
        <v>0</v>
      </c>
      <c r="E54" s="1">
        <v>59.2</v>
      </c>
      <c r="F54" s="1">
        <v>250</v>
      </c>
      <c r="G54" s="1">
        <v>0</v>
      </c>
      <c r="H54" s="1">
        <v>0.5</v>
      </c>
      <c r="I54" s="1">
        <v>0</v>
      </c>
      <c r="J54" s="1">
        <v>0</v>
      </c>
      <c r="K54" s="1">
        <v>0.05</v>
      </c>
      <c r="L54" s="1">
        <v>14</v>
      </c>
      <c r="M54" s="1">
        <v>9</v>
      </c>
      <c r="N54" s="1">
        <v>7</v>
      </c>
      <c r="O54" s="1">
        <v>4</v>
      </c>
      <c r="P54" s="1">
        <v>0</v>
      </c>
      <c r="Q54" s="1">
        <v>0</v>
      </c>
      <c r="R54" s="1">
        <v>0</v>
      </c>
      <c r="S54" s="1">
        <v>1.8</v>
      </c>
      <c r="T54" s="17" t="s">
        <v>31</v>
      </c>
    </row>
    <row r="55" spans="1:20" ht="75" x14ac:dyDescent="0.25">
      <c r="A55" s="13" t="s">
        <v>128</v>
      </c>
      <c r="B55" s="1">
        <v>200</v>
      </c>
      <c r="C55" s="1">
        <v>0.3</v>
      </c>
      <c r="D55" s="1">
        <v>0</v>
      </c>
      <c r="E55" s="1">
        <v>6.7</v>
      </c>
      <c r="F55" s="1">
        <v>27.9</v>
      </c>
      <c r="G55" s="1">
        <v>0</v>
      </c>
      <c r="H55" s="1">
        <v>1.1599999999999999</v>
      </c>
      <c r="I55" s="1">
        <v>0.38</v>
      </c>
      <c r="J55" s="1">
        <v>0</v>
      </c>
      <c r="K55" s="1">
        <v>0.01</v>
      </c>
      <c r="L55" s="1">
        <v>6.9</v>
      </c>
      <c r="M55" s="1">
        <v>8.5</v>
      </c>
      <c r="N55" s="1">
        <v>4.5999999999999996</v>
      </c>
      <c r="O55" s="1">
        <v>30.2</v>
      </c>
      <c r="P55" s="1">
        <v>0</v>
      </c>
      <c r="Q55" s="1">
        <v>0.02</v>
      </c>
      <c r="R55" s="1">
        <v>0.7</v>
      </c>
      <c r="S55" s="1">
        <v>0.77</v>
      </c>
      <c r="T55" s="17" t="s">
        <v>129</v>
      </c>
    </row>
    <row r="56" spans="1:20" x14ac:dyDescent="0.25">
      <c r="A56" s="13" t="s">
        <v>28</v>
      </c>
      <c r="B56" s="1">
        <v>40</v>
      </c>
      <c r="C56" s="1">
        <v>3.05</v>
      </c>
      <c r="D56" s="1">
        <v>0.25</v>
      </c>
      <c r="E56" s="1">
        <v>20.07</v>
      </c>
      <c r="F56" s="1">
        <v>94.73</v>
      </c>
      <c r="G56" s="1">
        <v>0.06</v>
      </c>
      <c r="H56" s="1">
        <v>0</v>
      </c>
      <c r="I56" s="1">
        <v>0</v>
      </c>
      <c r="J56" s="1">
        <v>0</v>
      </c>
      <c r="K56" s="1">
        <v>0.02</v>
      </c>
      <c r="L56" s="1">
        <v>9.1999999999999993</v>
      </c>
      <c r="M56" s="1">
        <v>33.6</v>
      </c>
      <c r="N56" s="1">
        <v>13.2</v>
      </c>
      <c r="O56" s="1">
        <v>51.6</v>
      </c>
      <c r="P56" s="1">
        <v>0</v>
      </c>
      <c r="Q56" s="1">
        <v>0</v>
      </c>
      <c r="R56" s="1">
        <v>0.01</v>
      </c>
      <c r="S56" s="1">
        <v>0.8</v>
      </c>
      <c r="T56" s="17" t="s">
        <v>29</v>
      </c>
    </row>
    <row r="57" spans="1:20" ht="8.25" customHeight="1" thickBot="1" x14ac:dyDescent="0.3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1:20" x14ac:dyDescent="0.25">
      <c r="A58" s="18" t="s">
        <v>16</v>
      </c>
      <c r="B58" s="5">
        <f>SUM(B51:B56)</f>
        <v>600</v>
      </c>
      <c r="C58" s="5">
        <f t="shared" ref="C58:S58" si="4">SUM(C51:C56)</f>
        <v>28.96</v>
      </c>
      <c r="D58" s="5">
        <f t="shared" si="4"/>
        <v>24.7</v>
      </c>
      <c r="E58" s="5">
        <f t="shared" si="4"/>
        <v>134.36000000000001</v>
      </c>
      <c r="F58" s="5">
        <f t="shared" si="4"/>
        <v>886.87</v>
      </c>
      <c r="G58" s="5">
        <f t="shared" si="4"/>
        <v>0.38999999999999996</v>
      </c>
      <c r="H58" s="5">
        <f t="shared" si="4"/>
        <v>18.5</v>
      </c>
      <c r="I58" s="5">
        <f t="shared" si="4"/>
        <v>103.24</v>
      </c>
      <c r="J58" s="5">
        <f t="shared" si="4"/>
        <v>0.1</v>
      </c>
      <c r="K58" s="5">
        <f t="shared" si="4"/>
        <v>0.34</v>
      </c>
      <c r="L58" s="5">
        <f t="shared" si="4"/>
        <v>118.20000000000002</v>
      </c>
      <c r="M58" s="5">
        <f t="shared" si="4"/>
        <v>414.94000000000005</v>
      </c>
      <c r="N58" s="5">
        <f t="shared" si="4"/>
        <v>199.91</v>
      </c>
      <c r="O58" s="5">
        <f t="shared" si="4"/>
        <v>870.12</v>
      </c>
      <c r="P58" s="5">
        <f t="shared" si="4"/>
        <v>34.330000000000005</v>
      </c>
      <c r="Q58" s="5">
        <f t="shared" si="4"/>
        <v>4.4799999999999995</v>
      </c>
      <c r="R58" s="5">
        <f t="shared" si="4"/>
        <v>31.930000000000003</v>
      </c>
      <c r="S58" s="5">
        <f t="shared" si="4"/>
        <v>10.75</v>
      </c>
      <c r="T58" s="20"/>
    </row>
    <row r="59" spans="1:20" x14ac:dyDescent="0.25">
      <c r="A59" s="58" t="s">
        <v>17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</row>
    <row r="60" spans="1:20" ht="7.5" customHeight="1" x14ac:dyDescent="0.25">
      <c r="A60" s="62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</row>
    <row r="61" spans="1:20" ht="30" x14ac:dyDescent="0.25">
      <c r="A61" s="13" t="s">
        <v>104</v>
      </c>
      <c r="B61" s="1">
        <v>250</v>
      </c>
      <c r="C61" s="1">
        <v>11.25</v>
      </c>
      <c r="D61" s="1">
        <v>16.75</v>
      </c>
      <c r="E61" s="1">
        <v>50.25</v>
      </c>
      <c r="F61" s="1">
        <v>397.5</v>
      </c>
      <c r="G61" s="1">
        <v>0.26</v>
      </c>
      <c r="H61" s="1">
        <v>0.65</v>
      </c>
      <c r="I61" s="1">
        <v>50.2</v>
      </c>
      <c r="J61" s="1">
        <v>0.16</v>
      </c>
      <c r="K61" s="1">
        <v>0.21</v>
      </c>
      <c r="L61" s="1">
        <v>173.7</v>
      </c>
      <c r="M61" s="1">
        <v>291.2</v>
      </c>
      <c r="N61" s="1">
        <v>78.7</v>
      </c>
      <c r="O61" s="1">
        <v>342.5</v>
      </c>
      <c r="P61" s="1">
        <v>63.7</v>
      </c>
      <c r="Q61" s="1">
        <v>18.25</v>
      </c>
      <c r="R61" s="1">
        <v>77.5</v>
      </c>
      <c r="S61" s="1">
        <v>2.31</v>
      </c>
      <c r="T61" s="17" t="s">
        <v>120</v>
      </c>
    </row>
    <row r="62" spans="1:20" ht="75" x14ac:dyDescent="0.25">
      <c r="A62" s="13" t="s">
        <v>134</v>
      </c>
      <c r="B62" s="1">
        <v>10</v>
      </c>
      <c r="C62" s="1">
        <v>0.1</v>
      </c>
      <c r="D62" s="1">
        <v>7.2</v>
      </c>
      <c r="E62" s="1">
        <v>0.1</v>
      </c>
      <c r="F62" s="1">
        <v>66.099999999999994</v>
      </c>
      <c r="G62" s="1">
        <v>0</v>
      </c>
      <c r="H62" s="1">
        <v>0</v>
      </c>
      <c r="I62" s="1">
        <v>45</v>
      </c>
      <c r="J62" s="1">
        <v>0.13</v>
      </c>
      <c r="K62" s="1">
        <v>0.01</v>
      </c>
      <c r="L62" s="1">
        <v>2.4</v>
      </c>
      <c r="M62" s="1">
        <v>3</v>
      </c>
      <c r="N62" s="1">
        <v>0</v>
      </c>
      <c r="O62" s="1">
        <v>3</v>
      </c>
      <c r="P62" s="1">
        <v>0</v>
      </c>
      <c r="Q62" s="1">
        <v>0.1</v>
      </c>
      <c r="R62" s="1">
        <v>0.3</v>
      </c>
      <c r="S62" s="1">
        <v>0.02</v>
      </c>
      <c r="T62" s="17" t="s">
        <v>105</v>
      </c>
    </row>
    <row r="63" spans="1:20" ht="30" x14ac:dyDescent="0.25">
      <c r="A63" s="13" t="s">
        <v>95</v>
      </c>
      <c r="B63" s="1">
        <v>100</v>
      </c>
      <c r="C63" s="1">
        <v>0.4</v>
      </c>
      <c r="D63" s="1">
        <v>0.4</v>
      </c>
      <c r="E63" s="1">
        <v>9.8000000000000007</v>
      </c>
      <c r="F63" s="1">
        <v>47</v>
      </c>
      <c r="G63" s="1">
        <v>0.03</v>
      </c>
      <c r="H63" s="1">
        <v>10</v>
      </c>
      <c r="I63" s="1">
        <v>0.01</v>
      </c>
      <c r="J63" s="1">
        <v>0</v>
      </c>
      <c r="K63" s="1">
        <v>0.02</v>
      </c>
      <c r="L63" s="1">
        <v>16</v>
      </c>
      <c r="M63" s="1">
        <v>11</v>
      </c>
      <c r="N63" s="1">
        <v>8</v>
      </c>
      <c r="O63" s="1">
        <v>278</v>
      </c>
      <c r="P63" s="1">
        <v>2</v>
      </c>
      <c r="Q63" s="1">
        <v>0</v>
      </c>
      <c r="R63" s="1">
        <v>0.01</v>
      </c>
      <c r="S63" s="1">
        <v>2.2000000000000002</v>
      </c>
      <c r="T63" s="17" t="s">
        <v>96</v>
      </c>
    </row>
    <row r="64" spans="1:20" ht="75" x14ac:dyDescent="0.25">
      <c r="A64" s="13" t="s">
        <v>43</v>
      </c>
      <c r="B64" s="1">
        <v>200</v>
      </c>
      <c r="C64" s="1">
        <v>4.5999999999999996</v>
      </c>
      <c r="D64" s="1">
        <v>3.6</v>
      </c>
      <c r="E64" s="1">
        <v>12.6</v>
      </c>
      <c r="F64" s="1">
        <v>100.4</v>
      </c>
      <c r="G64" s="1">
        <v>0.04</v>
      </c>
      <c r="H64" s="1">
        <v>0.68</v>
      </c>
      <c r="I64" s="1">
        <v>17.3</v>
      </c>
      <c r="J64" s="1">
        <v>0</v>
      </c>
      <c r="K64" s="1">
        <v>0.17</v>
      </c>
      <c r="L64" s="1">
        <v>143</v>
      </c>
      <c r="M64" s="1">
        <v>130</v>
      </c>
      <c r="N64" s="1">
        <v>34</v>
      </c>
      <c r="O64" s="1">
        <v>220</v>
      </c>
      <c r="P64" s="1">
        <v>12</v>
      </c>
      <c r="Q64" s="1">
        <v>2.29</v>
      </c>
      <c r="R64" s="1">
        <v>38</v>
      </c>
      <c r="S64" s="1">
        <v>1.0900000000000001</v>
      </c>
      <c r="T64" s="17" t="s">
        <v>124</v>
      </c>
    </row>
    <row r="65" spans="1:20" x14ac:dyDescent="0.25">
      <c r="A65" s="13" t="s">
        <v>28</v>
      </c>
      <c r="B65" s="1">
        <v>40</v>
      </c>
      <c r="C65" s="1">
        <v>3.05</v>
      </c>
      <c r="D65" s="1">
        <v>0.25</v>
      </c>
      <c r="E65" s="1">
        <v>20.07</v>
      </c>
      <c r="F65" s="1">
        <v>94.73</v>
      </c>
      <c r="G65" s="1">
        <v>0.06</v>
      </c>
      <c r="H65" s="1">
        <v>0</v>
      </c>
      <c r="I65" s="1">
        <v>0</v>
      </c>
      <c r="J65" s="1">
        <v>0</v>
      </c>
      <c r="K65" s="1">
        <v>0.02</v>
      </c>
      <c r="L65" s="1">
        <v>9.1999999999999993</v>
      </c>
      <c r="M65" s="1">
        <v>33.6</v>
      </c>
      <c r="N65" s="1">
        <v>13.2</v>
      </c>
      <c r="O65" s="1">
        <v>51.6</v>
      </c>
      <c r="P65" s="1">
        <v>0</v>
      </c>
      <c r="Q65" s="1">
        <v>0</v>
      </c>
      <c r="R65" s="1">
        <v>0.01</v>
      </c>
      <c r="S65" s="1">
        <v>0.8</v>
      </c>
      <c r="T65" s="17" t="s">
        <v>29</v>
      </c>
    </row>
    <row r="66" spans="1:20" ht="9" customHeight="1" thickBot="1" x14ac:dyDescent="0.3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1:20" x14ac:dyDescent="0.25">
      <c r="A67" s="18" t="s">
        <v>18</v>
      </c>
      <c r="B67" s="5">
        <f>SUM(B61:B65)</f>
        <v>600</v>
      </c>
      <c r="C67" s="5">
        <f t="shared" ref="C67:S67" si="5">SUM(C61:C65)</f>
        <v>19.400000000000002</v>
      </c>
      <c r="D67" s="5">
        <f t="shared" si="5"/>
        <v>28.2</v>
      </c>
      <c r="E67" s="5">
        <f t="shared" si="5"/>
        <v>92.82</v>
      </c>
      <c r="F67" s="5">
        <f>SUM(F61:F65)</f>
        <v>705.73</v>
      </c>
      <c r="G67" s="5">
        <f t="shared" si="5"/>
        <v>0.39</v>
      </c>
      <c r="H67" s="5">
        <f t="shared" si="5"/>
        <v>11.33</v>
      </c>
      <c r="I67" s="5">
        <f t="shared" si="5"/>
        <v>112.51</v>
      </c>
      <c r="J67" s="5">
        <f t="shared" si="5"/>
        <v>0.29000000000000004</v>
      </c>
      <c r="K67" s="5">
        <f t="shared" si="5"/>
        <v>0.43000000000000005</v>
      </c>
      <c r="L67" s="5">
        <f t="shared" si="5"/>
        <v>344.3</v>
      </c>
      <c r="M67" s="5">
        <f t="shared" si="5"/>
        <v>468.8</v>
      </c>
      <c r="N67" s="5">
        <f t="shared" si="5"/>
        <v>133.9</v>
      </c>
      <c r="O67" s="5">
        <f t="shared" si="5"/>
        <v>895.1</v>
      </c>
      <c r="P67" s="5">
        <f t="shared" si="5"/>
        <v>77.7</v>
      </c>
      <c r="Q67" s="5">
        <f t="shared" si="5"/>
        <v>20.64</v>
      </c>
      <c r="R67" s="5">
        <f t="shared" si="5"/>
        <v>115.82000000000001</v>
      </c>
      <c r="S67" s="5">
        <f t="shared" si="5"/>
        <v>6.42</v>
      </c>
      <c r="T67" s="20"/>
    </row>
    <row r="68" spans="1:20" x14ac:dyDescent="0.25">
      <c r="A68" s="58" t="s">
        <v>19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</row>
    <row r="69" spans="1:20" ht="8.25" customHeight="1" x14ac:dyDescent="0.25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</row>
    <row r="70" spans="1:20" ht="30" x14ac:dyDescent="0.25">
      <c r="A70" s="13" t="s">
        <v>106</v>
      </c>
      <c r="B70" s="1">
        <v>100</v>
      </c>
      <c r="C70" s="1">
        <v>14.6</v>
      </c>
      <c r="D70" s="1">
        <v>12.6</v>
      </c>
      <c r="E70" s="1">
        <v>46.8</v>
      </c>
      <c r="F70" s="1">
        <v>346.5</v>
      </c>
      <c r="G70" s="1">
        <v>0.1</v>
      </c>
      <c r="H70" s="1">
        <v>4.5999999999999996</v>
      </c>
      <c r="I70" s="1">
        <v>0.3</v>
      </c>
      <c r="J70" s="1">
        <v>0</v>
      </c>
      <c r="K70" s="1">
        <v>0.1</v>
      </c>
      <c r="L70" s="1">
        <v>144.28</v>
      </c>
      <c r="M70" s="1">
        <v>313.8</v>
      </c>
      <c r="N70" s="1">
        <v>81.099999999999994</v>
      </c>
      <c r="O70" s="1">
        <v>728.7</v>
      </c>
      <c r="P70" s="1">
        <v>204.5</v>
      </c>
      <c r="Q70" s="1">
        <v>0</v>
      </c>
      <c r="R70" s="1">
        <v>0</v>
      </c>
      <c r="S70" s="1">
        <v>1.6</v>
      </c>
      <c r="T70" s="17" t="s">
        <v>79</v>
      </c>
    </row>
    <row r="71" spans="1:20" ht="30" x14ac:dyDescent="0.25">
      <c r="A71" s="13" t="s">
        <v>32</v>
      </c>
      <c r="B71" s="1">
        <v>180</v>
      </c>
      <c r="C71" s="1">
        <v>3.82</v>
      </c>
      <c r="D71" s="1">
        <v>5.82</v>
      </c>
      <c r="E71" s="1">
        <v>25.81</v>
      </c>
      <c r="F71" s="1">
        <v>175.44</v>
      </c>
      <c r="G71" s="1">
        <v>0.15</v>
      </c>
      <c r="H71" s="1">
        <v>12.46</v>
      </c>
      <c r="I71" s="1">
        <v>0.05</v>
      </c>
      <c r="J71" s="1">
        <v>0.09</v>
      </c>
      <c r="K71" s="1">
        <v>0.13</v>
      </c>
      <c r="L71" s="1">
        <v>94.8</v>
      </c>
      <c r="M71" s="1">
        <v>102.08</v>
      </c>
      <c r="N71" s="1">
        <v>36.11</v>
      </c>
      <c r="O71" s="1">
        <v>916.93</v>
      </c>
      <c r="P71" s="1">
        <v>10.26</v>
      </c>
      <c r="Q71" s="1">
        <v>0</v>
      </c>
      <c r="R71" s="1">
        <v>0.05</v>
      </c>
      <c r="S71" s="1">
        <v>4.13</v>
      </c>
      <c r="T71" s="17" t="s">
        <v>31</v>
      </c>
    </row>
    <row r="72" spans="1:20" ht="30" x14ac:dyDescent="0.25">
      <c r="A72" s="13" t="s">
        <v>57</v>
      </c>
      <c r="B72" s="1">
        <v>100</v>
      </c>
      <c r="C72" s="1">
        <v>1.33</v>
      </c>
      <c r="D72" s="1">
        <v>4.5</v>
      </c>
      <c r="E72" s="1">
        <v>7.67</v>
      </c>
      <c r="F72" s="1">
        <v>76</v>
      </c>
      <c r="G72" s="1">
        <v>0.01</v>
      </c>
      <c r="H72" s="1">
        <v>3.8</v>
      </c>
      <c r="I72" s="1">
        <v>10.130000000000001</v>
      </c>
      <c r="J72" s="1">
        <v>0</v>
      </c>
      <c r="K72" s="1">
        <v>0.03</v>
      </c>
      <c r="L72" s="1">
        <v>48.3</v>
      </c>
      <c r="M72" s="1">
        <v>36.6</v>
      </c>
      <c r="N72" s="1">
        <v>18.3</v>
      </c>
      <c r="O72" s="1">
        <v>226.6</v>
      </c>
      <c r="P72" s="1">
        <v>20</v>
      </c>
      <c r="Q72" s="1">
        <v>0.57999999999999996</v>
      </c>
      <c r="R72" s="1">
        <v>18.3</v>
      </c>
      <c r="S72" s="1">
        <v>1.1599999999999999</v>
      </c>
      <c r="T72" s="17" t="s">
        <v>81</v>
      </c>
    </row>
    <row r="73" spans="1:20" ht="75" x14ac:dyDescent="0.25">
      <c r="A73" s="13" t="s">
        <v>27</v>
      </c>
      <c r="B73" s="1">
        <v>200</v>
      </c>
      <c r="C73" s="1">
        <v>0.2</v>
      </c>
      <c r="D73" s="1">
        <v>0</v>
      </c>
      <c r="E73" s="1">
        <v>6.5</v>
      </c>
      <c r="F73" s="1">
        <v>26.8</v>
      </c>
      <c r="G73" s="1">
        <v>0</v>
      </c>
      <c r="H73" s="1">
        <v>0.04</v>
      </c>
      <c r="I73" s="1">
        <v>0.3</v>
      </c>
      <c r="J73" s="1">
        <v>0</v>
      </c>
      <c r="K73" s="1">
        <v>0.01</v>
      </c>
      <c r="L73" s="1">
        <v>4.5</v>
      </c>
      <c r="M73" s="1">
        <v>7.2</v>
      </c>
      <c r="N73" s="1">
        <v>3.8</v>
      </c>
      <c r="O73" s="1">
        <v>20.8</v>
      </c>
      <c r="P73" s="1">
        <v>0</v>
      </c>
      <c r="Q73" s="1">
        <v>0</v>
      </c>
      <c r="R73" s="1">
        <v>0</v>
      </c>
      <c r="S73" s="1">
        <v>0.73</v>
      </c>
      <c r="T73" s="17" t="s">
        <v>127</v>
      </c>
    </row>
    <row r="74" spans="1:20" x14ac:dyDescent="0.25">
      <c r="A74" s="13" t="s">
        <v>28</v>
      </c>
      <c r="B74" s="1">
        <v>40</v>
      </c>
      <c r="C74" s="1">
        <v>3.05</v>
      </c>
      <c r="D74" s="1">
        <v>0.25</v>
      </c>
      <c r="E74" s="1">
        <v>20.07</v>
      </c>
      <c r="F74" s="1">
        <v>94.73</v>
      </c>
      <c r="G74" s="1">
        <v>0.06</v>
      </c>
      <c r="H74" s="1">
        <v>0</v>
      </c>
      <c r="I74" s="1">
        <v>0</v>
      </c>
      <c r="J74" s="1">
        <v>0</v>
      </c>
      <c r="K74" s="1">
        <v>0.02</v>
      </c>
      <c r="L74" s="1">
        <v>9.1999999999999993</v>
      </c>
      <c r="M74" s="1">
        <v>33.6</v>
      </c>
      <c r="N74" s="1">
        <v>13.2</v>
      </c>
      <c r="O74" s="1">
        <v>51.6</v>
      </c>
      <c r="P74" s="1">
        <v>0</v>
      </c>
      <c r="Q74" s="1">
        <v>0</v>
      </c>
      <c r="R74" s="1">
        <v>0.01</v>
      </c>
      <c r="S74" s="1">
        <v>0.8</v>
      </c>
      <c r="T74" s="17" t="s">
        <v>30</v>
      </c>
    </row>
    <row r="75" spans="1:20" ht="9.75" customHeight="1" thickBot="1" x14ac:dyDescent="0.3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1:20" x14ac:dyDescent="0.25">
      <c r="A76" s="18" t="s">
        <v>20</v>
      </c>
      <c r="B76" s="5">
        <f>SUM(B70:B74)</f>
        <v>620</v>
      </c>
      <c r="C76" s="5">
        <f t="shared" ref="C76:S76" si="6">SUM(C70:C74)</f>
        <v>23</v>
      </c>
      <c r="D76" s="5">
        <f t="shared" si="6"/>
        <v>23.17</v>
      </c>
      <c r="E76" s="5">
        <f t="shared" si="6"/>
        <v>106.85</v>
      </c>
      <c r="F76" s="5">
        <f t="shared" si="6"/>
        <v>719.47</v>
      </c>
      <c r="G76" s="5">
        <f t="shared" si="6"/>
        <v>0.32</v>
      </c>
      <c r="H76" s="5">
        <f t="shared" si="6"/>
        <v>20.900000000000002</v>
      </c>
      <c r="I76" s="5">
        <f t="shared" si="6"/>
        <v>10.780000000000001</v>
      </c>
      <c r="J76" s="5">
        <f t="shared" si="6"/>
        <v>0.09</v>
      </c>
      <c r="K76" s="5">
        <f t="shared" si="6"/>
        <v>0.29000000000000004</v>
      </c>
      <c r="L76" s="5">
        <f t="shared" si="6"/>
        <v>301.08</v>
      </c>
      <c r="M76" s="5">
        <f t="shared" si="6"/>
        <v>493.28000000000003</v>
      </c>
      <c r="N76" s="5">
        <f t="shared" si="6"/>
        <v>152.51</v>
      </c>
      <c r="O76" s="5">
        <f t="shared" si="6"/>
        <v>1944.6299999999999</v>
      </c>
      <c r="P76" s="5">
        <f t="shared" si="6"/>
        <v>234.76</v>
      </c>
      <c r="Q76" s="5">
        <f t="shared" si="6"/>
        <v>0.57999999999999996</v>
      </c>
      <c r="R76" s="5">
        <f t="shared" si="6"/>
        <v>18.360000000000003</v>
      </c>
      <c r="S76" s="5">
        <f t="shared" si="6"/>
        <v>8.4200000000000017</v>
      </c>
      <c r="T76" s="20"/>
    </row>
    <row r="77" spans="1:20" x14ac:dyDescent="0.25">
      <c r="A77" s="58" t="s">
        <v>21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</row>
    <row r="78" spans="1:20" ht="7.5" customHeight="1" x14ac:dyDescent="0.25">
      <c r="A78" s="66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8"/>
    </row>
    <row r="79" spans="1:20" ht="30" x14ac:dyDescent="0.25">
      <c r="A79" s="13" t="s">
        <v>107</v>
      </c>
      <c r="B79" s="1">
        <v>125</v>
      </c>
      <c r="C79" s="1">
        <v>16.57</v>
      </c>
      <c r="D79" s="1">
        <v>14.03</v>
      </c>
      <c r="E79" s="1">
        <v>4.4000000000000004</v>
      </c>
      <c r="F79" s="1">
        <v>231.25</v>
      </c>
      <c r="G79" s="1">
        <v>0.26</v>
      </c>
      <c r="H79" s="1">
        <v>15.5</v>
      </c>
      <c r="I79" s="1">
        <v>5907</v>
      </c>
      <c r="J79" s="1">
        <v>0.03</v>
      </c>
      <c r="K79" s="1">
        <v>2.0699999999999998</v>
      </c>
      <c r="L79" s="1">
        <v>238.75</v>
      </c>
      <c r="M79" s="1">
        <v>345.3</v>
      </c>
      <c r="N79" s="1">
        <v>21.8</v>
      </c>
      <c r="O79" s="1">
        <v>312.5</v>
      </c>
      <c r="P79" s="1">
        <v>92.18</v>
      </c>
      <c r="Q79" s="1">
        <v>41.09</v>
      </c>
      <c r="R79" s="1">
        <v>275</v>
      </c>
      <c r="S79" s="1">
        <v>7.17</v>
      </c>
      <c r="T79" s="17" t="s">
        <v>34</v>
      </c>
    </row>
    <row r="80" spans="1:20" ht="30" x14ac:dyDescent="0.25">
      <c r="A80" s="13" t="s">
        <v>56</v>
      </c>
      <c r="B80" s="1">
        <v>180</v>
      </c>
      <c r="C80" s="1">
        <v>4.6100000000000003</v>
      </c>
      <c r="D80" s="1">
        <v>6.45</v>
      </c>
      <c r="E80" s="1">
        <v>48.2</v>
      </c>
      <c r="F80" s="1">
        <v>269.32</v>
      </c>
      <c r="G80" s="1">
        <v>0.03</v>
      </c>
      <c r="H80" s="1">
        <v>0</v>
      </c>
      <c r="I80" s="1">
        <v>22.07</v>
      </c>
      <c r="J80" s="1">
        <v>0.1</v>
      </c>
      <c r="K80" s="1">
        <v>0.36</v>
      </c>
      <c r="L80" s="1">
        <v>32.28</v>
      </c>
      <c r="M80" s="1">
        <v>87.59</v>
      </c>
      <c r="N80" s="1">
        <v>28.8</v>
      </c>
      <c r="O80" s="1">
        <v>55.91</v>
      </c>
      <c r="P80" s="1">
        <v>25.2</v>
      </c>
      <c r="Q80" s="1">
        <v>8.68</v>
      </c>
      <c r="R80" s="1">
        <v>32.4</v>
      </c>
      <c r="S80" s="1">
        <v>0.57999999999999996</v>
      </c>
      <c r="T80" s="17" t="s">
        <v>80</v>
      </c>
    </row>
    <row r="81" spans="1:20" ht="75" x14ac:dyDescent="0.25">
      <c r="A81" s="13" t="s">
        <v>27</v>
      </c>
      <c r="B81" s="1">
        <v>200</v>
      </c>
      <c r="C81" s="1">
        <v>0.2</v>
      </c>
      <c r="D81" s="1">
        <v>0</v>
      </c>
      <c r="E81" s="1">
        <v>6.5</v>
      </c>
      <c r="F81" s="1">
        <v>26.8</v>
      </c>
      <c r="G81" s="1">
        <v>0</v>
      </c>
      <c r="H81" s="1">
        <v>0.04</v>
      </c>
      <c r="I81" s="1">
        <v>0.3</v>
      </c>
      <c r="J81" s="1">
        <v>0</v>
      </c>
      <c r="K81" s="1">
        <v>0.01</v>
      </c>
      <c r="L81" s="1">
        <v>4.5</v>
      </c>
      <c r="M81" s="1">
        <v>7.2</v>
      </c>
      <c r="N81" s="1">
        <v>3.8</v>
      </c>
      <c r="O81" s="1">
        <v>20.8</v>
      </c>
      <c r="P81" s="1">
        <v>0</v>
      </c>
      <c r="Q81" s="1">
        <v>0</v>
      </c>
      <c r="R81" s="1">
        <v>0</v>
      </c>
      <c r="S81" s="1">
        <v>0.73</v>
      </c>
      <c r="T81" s="17" t="s">
        <v>127</v>
      </c>
    </row>
    <row r="82" spans="1:20" x14ac:dyDescent="0.25">
      <c r="A82" s="13" t="s">
        <v>28</v>
      </c>
      <c r="B82" s="1">
        <v>40</v>
      </c>
      <c r="C82" s="1">
        <v>3.05</v>
      </c>
      <c r="D82" s="1">
        <v>0.25</v>
      </c>
      <c r="E82" s="1">
        <v>20.07</v>
      </c>
      <c r="F82" s="1">
        <v>94.73</v>
      </c>
      <c r="G82" s="1">
        <v>0.06</v>
      </c>
      <c r="H82" s="1">
        <v>0</v>
      </c>
      <c r="I82" s="1">
        <v>0</v>
      </c>
      <c r="J82" s="1">
        <v>0</v>
      </c>
      <c r="K82" s="1">
        <v>0.02</v>
      </c>
      <c r="L82" s="1">
        <v>9.1999999999999993</v>
      </c>
      <c r="M82" s="1">
        <v>33.6</v>
      </c>
      <c r="N82" s="1">
        <v>13.2</v>
      </c>
      <c r="O82" s="1">
        <v>51.6</v>
      </c>
      <c r="P82" s="1">
        <v>0</v>
      </c>
      <c r="Q82" s="1">
        <v>0</v>
      </c>
      <c r="R82" s="1">
        <v>0.01</v>
      </c>
      <c r="S82" s="1">
        <v>0.8</v>
      </c>
      <c r="T82" s="17" t="s">
        <v>30</v>
      </c>
    </row>
    <row r="83" spans="1:20" ht="30" x14ac:dyDescent="0.25">
      <c r="A83" s="13" t="s">
        <v>108</v>
      </c>
      <c r="B83" s="23" t="s">
        <v>109</v>
      </c>
      <c r="C83" s="1">
        <v>1.5</v>
      </c>
      <c r="D83" s="1">
        <v>1.96</v>
      </c>
      <c r="E83" s="1">
        <v>14</v>
      </c>
      <c r="F83" s="1">
        <v>83.4</v>
      </c>
      <c r="G83" s="1">
        <v>0.02</v>
      </c>
      <c r="H83" s="1">
        <v>0</v>
      </c>
      <c r="I83" s="1">
        <v>0</v>
      </c>
      <c r="J83" s="1">
        <v>0</v>
      </c>
      <c r="K83" s="1">
        <v>0.01</v>
      </c>
      <c r="L83" s="1">
        <v>5.8</v>
      </c>
      <c r="M83" s="1">
        <v>18</v>
      </c>
      <c r="N83" s="1">
        <v>4</v>
      </c>
      <c r="O83" s="1">
        <v>22</v>
      </c>
      <c r="P83" s="1">
        <v>0</v>
      </c>
      <c r="Q83" s="1">
        <v>0</v>
      </c>
      <c r="R83" s="1">
        <v>0</v>
      </c>
      <c r="S83" s="1">
        <v>0.42</v>
      </c>
      <c r="T83" s="17" t="s">
        <v>30</v>
      </c>
    </row>
    <row r="84" spans="1:20" ht="9" customHeight="1" thickBot="1" x14ac:dyDescent="0.3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1:20" x14ac:dyDescent="0.25">
      <c r="A85" s="18" t="s">
        <v>22</v>
      </c>
      <c r="B85" s="38">
        <f>B79+B80+B81+B82+B83</f>
        <v>565</v>
      </c>
      <c r="C85" s="5">
        <f t="shared" ref="C85:S85" si="7">SUM(C79:C83)</f>
        <v>25.93</v>
      </c>
      <c r="D85" s="5">
        <f t="shared" si="7"/>
        <v>22.69</v>
      </c>
      <c r="E85" s="5">
        <f t="shared" si="7"/>
        <v>93.17</v>
      </c>
      <c r="F85" s="5">
        <f t="shared" si="7"/>
        <v>705.5</v>
      </c>
      <c r="G85" s="5">
        <f t="shared" si="7"/>
        <v>0.37000000000000005</v>
      </c>
      <c r="H85" s="5">
        <f t="shared" si="7"/>
        <v>15.54</v>
      </c>
      <c r="I85" s="5">
        <f t="shared" si="7"/>
        <v>5929.37</v>
      </c>
      <c r="J85" s="5">
        <f t="shared" si="7"/>
        <v>0.13</v>
      </c>
      <c r="K85" s="5">
        <f t="shared" si="7"/>
        <v>2.4699999999999993</v>
      </c>
      <c r="L85" s="5">
        <f t="shared" si="7"/>
        <v>290.52999999999997</v>
      </c>
      <c r="M85" s="5">
        <f t="shared" si="7"/>
        <v>491.69</v>
      </c>
      <c r="N85" s="5">
        <f t="shared" si="7"/>
        <v>71.599999999999994</v>
      </c>
      <c r="O85" s="5">
        <f t="shared" si="7"/>
        <v>462.81</v>
      </c>
      <c r="P85" s="5">
        <f t="shared" si="7"/>
        <v>117.38000000000001</v>
      </c>
      <c r="Q85" s="5">
        <f t="shared" si="7"/>
        <v>49.77</v>
      </c>
      <c r="R85" s="5">
        <f t="shared" si="7"/>
        <v>307.40999999999997</v>
      </c>
      <c r="S85" s="5">
        <f t="shared" si="7"/>
        <v>9.7000000000000011</v>
      </c>
      <c r="T85" s="20"/>
    </row>
    <row r="86" spans="1:20" x14ac:dyDescent="0.25">
      <c r="A86" s="58" t="s">
        <v>23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</row>
    <row r="87" spans="1:20" ht="7.5" customHeight="1" x14ac:dyDescent="0.25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</row>
    <row r="88" spans="1:20" ht="45" x14ac:dyDescent="0.25">
      <c r="A88" s="24" t="s">
        <v>114</v>
      </c>
      <c r="B88" s="1">
        <v>100</v>
      </c>
      <c r="C88" s="1">
        <v>10.050000000000001</v>
      </c>
      <c r="D88" s="1">
        <v>11.34</v>
      </c>
      <c r="E88" s="1">
        <v>11.9</v>
      </c>
      <c r="F88" s="1">
        <v>190</v>
      </c>
      <c r="G88" s="1">
        <v>7.0000000000000007E-2</v>
      </c>
      <c r="H88" s="1">
        <v>0.74</v>
      </c>
      <c r="I88" s="1">
        <v>32.9</v>
      </c>
      <c r="J88" s="1">
        <v>0</v>
      </c>
      <c r="K88" s="1">
        <v>7.0000000000000007E-2</v>
      </c>
      <c r="L88" s="1">
        <v>44.2</v>
      </c>
      <c r="M88" s="1">
        <v>176</v>
      </c>
      <c r="N88" s="1">
        <v>25.03</v>
      </c>
      <c r="O88" s="1">
        <v>234</v>
      </c>
      <c r="P88" s="1">
        <v>6.3E-3</v>
      </c>
      <c r="Q88" s="1">
        <v>0.01</v>
      </c>
      <c r="R88" s="1">
        <v>7.0000000000000007E-2</v>
      </c>
      <c r="S88" s="1">
        <v>1.69</v>
      </c>
      <c r="T88" s="17" t="s">
        <v>110</v>
      </c>
    </row>
    <row r="89" spans="1:20" ht="30" x14ac:dyDescent="0.25">
      <c r="A89" s="24" t="s">
        <v>44</v>
      </c>
      <c r="B89" s="1">
        <v>180</v>
      </c>
      <c r="C89" s="1">
        <v>7.02</v>
      </c>
      <c r="D89" s="1">
        <v>3.44</v>
      </c>
      <c r="E89" s="1">
        <v>44.88</v>
      </c>
      <c r="F89" s="1">
        <v>238.76</v>
      </c>
      <c r="G89" s="1">
        <v>0.08</v>
      </c>
      <c r="H89" s="1">
        <v>0</v>
      </c>
      <c r="I89" s="1">
        <v>0.02</v>
      </c>
      <c r="J89" s="1">
        <v>0.1</v>
      </c>
      <c r="K89" s="1">
        <v>0.03</v>
      </c>
      <c r="L89" s="1">
        <v>38.4</v>
      </c>
      <c r="M89" s="1">
        <v>49.14</v>
      </c>
      <c r="N89" s="1">
        <v>12.11</v>
      </c>
      <c r="O89" s="1">
        <v>77.06</v>
      </c>
      <c r="P89" s="1">
        <v>0.91</v>
      </c>
      <c r="Q89" s="1">
        <v>0.01</v>
      </c>
      <c r="R89" s="1">
        <v>0.01</v>
      </c>
      <c r="S89" s="1">
        <v>1.1100000000000001</v>
      </c>
      <c r="T89" s="17" t="s">
        <v>45</v>
      </c>
    </row>
    <row r="90" spans="1:20" ht="75" x14ac:dyDescent="0.25">
      <c r="A90" s="24" t="s">
        <v>111</v>
      </c>
      <c r="B90" s="1">
        <v>60</v>
      </c>
      <c r="C90" s="1">
        <v>0.5</v>
      </c>
      <c r="D90" s="1">
        <v>0.1</v>
      </c>
      <c r="E90" s="1">
        <v>1.5</v>
      </c>
      <c r="F90" s="1">
        <v>8.5</v>
      </c>
      <c r="G90" s="1">
        <v>0.02</v>
      </c>
      <c r="H90" s="1">
        <v>6</v>
      </c>
      <c r="I90" s="1">
        <v>6</v>
      </c>
      <c r="J90" s="1">
        <v>0</v>
      </c>
      <c r="K90" s="1">
        <v>0.02</v>
      </c>
      <c r="L90" s="1">
        <v>14</v>
      </c>
      <c r="M90" s="1">
        <v>25</v>
      </c>
      <c r="N90" s="1">
        <v>8.4</v>
      </c>
      <c r="O90" s="1">
        <v>85</v>
      </c>
      <c r="P90" s="1">
        <v>1.8</v>
      </c>
      <c r="Q90" s="1">
        <v>0.18</v>
      </c>
      <c r="R90" s="1">
        <v>10</v>
      </c>
      <c r="S90" s="1">
        <v>0.36</v>
      </c>
      <c r="T90" s="17" t="s">
        <v>112</v>
      </c>
    </row>
    <row r="91" spans="1:20" ht="75" x14ac:dyDescent="0.25">
      <c r="A91" s="24" t="s">
        <v>128</v>
      </c>
      <c r="B91" s="1">
        <v>200</v>
      </c>
      <c r="C91" s="1">
        <v>0.3</v>
      </c>
      <c r="D91" s="1">
        <v>0</v>
      </c>
      <c r="E91" s="1">
        <v>6.7</v>
      </c>
      <c r="F91" s="1">
        <v>27.9</v>
      </c>
      <c r="G91" s="1">
        <v>0</v>
      </c>
      <c r="H91" s="1">
        <v>1.1599999999999999</v>
      </c>
      <c r="I91" s="1">
        <v>0.38</v>
      </c>
      <c r="J91" s="1">
        <v>0</v>
      </c>
      <c r="K91" s="1">
        <v>0.01</v>
      </c>
      <c r="L91" s="1">
        <v>6.9</v>
      </c>
      <c r="M91" s="1">
        <v>8.5</v>
      </c>
      <c r="N91" s="1">
        <v>4.5999999999999996</v>
      </c>
      <c r="O91" s="1">
        <v>30.2</v>
      </c>
      <c r="P91" s="1">
        <v>0</v>
      </c>
      <c r="Q91" s="1">
        <v>0.02</v>
      </c>
      <c r="R91" s="1">
        <v>0.7</v>
      </c>
      <c r="S91" s="1">
        <v>0.77</v>
      </c>
      <c r="T91" s="17" t="s">
        <v>129</v>
      </c>
    </row>
    <row r="92" spans="1:20" x14ac:dyDescent="0.25">
      <c r="A92" s="24" t="s">
        <v>28</v>
      </c>
      <c r="B92" s="1">
        <v>40</v>
      </c>
      <c r="C92" s="1">
        <v>3.05</v>
      </c>
      <c r="D92" s="1">
        <v>0.25</v>
      </c>
      <c r="E92" s="1">
        <v>20.07</v>
      </c>
      <c r="F92" s="1">
        <v>94.73</v>
      </c>
      <c r="G92" s="1">
        <v>0.06</v>
      </c>
      <c r="H92" s="1">
        <v>0</v>
      </c>
      <c r="I92" s="1">
        <v>0</v>
      </c>
      <c r="J92" s="1">
        <v>0</v>
      </c>
      <c r="K92" s="1">
        <v>0.02</v>
      </c>
      <c r="L92" s="1">
        <v>9.1999999999999993</v>
      </c>
      <c r="M92" s="1">
        <v>33.6</v>
      </c>
      <c r="N92" s="1">
        <v>13.2</v>
      </c>
      <c r="O92" s="1">
        <v>51.6</v>
      </c>
      <c r="P92" s="1">
        <v>0</v>
      </c>
      <c r="Q92" s="1">
        <v>0</v>
      </c>
      <c r="R92" s="1">
        <v>0.01</v>
      </c>
      <c r="S92" s="1">
        <v>0.8</v>
      </c>
      <c r="T92" s="17" t="s">
        <v>30</v>
      </c>
    </row>
    <row r="93" spans="1:20" ht="8.25" customHeight="1" thickBot="1" x14ac:dyDescent="0.3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</row>
    <row r="94" spans="1:20" x14ac:dyDescent="0.25">
      <c r="A94" s="18" t="s">
        <v>24</v>
      </c>
      <c r="B94" s="5">
        <f>SUM(B88:B92)</f>
        <v>580</v>
      </c>
      <c r="C94" s="5">
        <f t="shared" ref="C94:R94" si="8">SUM(C88:C92)</f>
        <v>20.92</v>
      </c>
      <c r="D94" s="5">
        <f t="shared" si="8"/>
        <v>15.129999999999999</v>
      </c>
      <c r="E94" s="5">
        <f t="shared" si="8"/>
        <v>85.050000000000011</v>
      </c>
      <c r="F94" s="5">
        <f>SUM(F88:F92)</f>
        <v>559.89</v>
      </c>
      <c r="G94" s="5">
        <f t="shared" si="8"/>
        <v>0.23</v>
      </c>
      <c r="H94" s="5">
        <f t="shared" si="8"/>
        <v>7.9</v>
      </c>
      <c r="I94" s="5">
        <f t="shared" si="8"/>
        <v>39.300000000000004</v>
      </c>
      <c r="J94" s="19">
        <f t="shared" si="8"/>
        <v>0.1</v>
      </c>
      <c r="K94" s="5">
        <f t="shared" si="8"/>
        <v>0.15</v>
      </c>
      <c r="L94" s="5">
        <f t="shared" si="8"/>
        <v>112.7</v>
      </c>
      <c r="M94" s="5">
        <f t="shared" si="8"/>
        <v>292.24</v>
      </c>
      <c r="N94" s="5">
        <f t="shared" si="8"/>
        <v>63.34</v>
      </c>
      <c r="O94" s="5">
        <f t="shared" si="8"/>
        <v>477.86</v>
      </c>
      <c r="P94" s="5">
        <f>SUM(P88:P92)</f>
        <v>2.7162999999999999</v>
      </c>
      <c r="Q94" s="5">
        <f t="shared" si="8"/>
        <v>0.21999999999999997</v>
      </c>
      <c r="R94" s="5">
        <f t="shared" si="8"/>
        <v>10.79</v>
      </c>
      <c r="S94" s="5">
        <f>SUM(S88:S92)</f>
        <v>4.7299999999999995</v>
      </c>
      <c r="T94" s="20"/>
    </row>
    <row r="95" spans="1:20" x14ac:dyDescent="0.25">
      <c r="A95" s="58" t="s">
        <v>25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</row>
    <row r="96" spans="1:20" ht="8.25" customHeight="1" x14ac:dyDescent="0.25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</row>
    <row r="97" spans="1:20" ht="46.5" customHeight="1" x14ac:dyDescent="0.25">
      <c r="A97" s="13" t="s">
        <v>35</v>
      </c>
      <c r="B97" s="1">
        <v>250</v>
      </c>
      <c r="C97" s="1">
        <v>6.25</v>
      </c>
      <c r="D97" s="1">
        <v>7.25</v>
      </c>
      <c r="E97" s="1">
        <v>30.12</v>
      </c>
      <c r="F97" s="1">
        <v>211.12</v>
      </c>
      <c r="G97" s="1">
        <v>0.08</v>
      </c>
      <c r="H97" s="1">
        <v>0.66</v>
      </c>
      <c r="I97" s="1">
        <v>34</v>
      </c>
      <c r="J97" s="1">
        <v>0.08</v>
      </c>
      <c r="K97" s="1">
        <v>0.15</v>
      </c>
      <c r="L97" s="1">
        <v>158.69999999999999</v>
      </c>
      <c r="M97" s="1">
        <v>155</v>
      </c>
      <c r="N97" s="1">
        <v>33.700000000000003</v>
      </c>
      <c r="O97" s="1">
        <v>196.25</v>
      </c>
      <c r="P97" s="1">
        <v>62.5</v>
      </c>
      <c r="Q97" s="1">
        <v>5.1100000000000003</v>
      </c>
      <c r="R97" s="1">
        <v>38.700000000000003</v>
      </c>
      <c r="S97" s="1">
        <v>0.66</v>
      </c>
      <c r="T97" s="17" t="s">
        <v>118</v>
      </c>
    </row>
    <row r="98" spans="1:20" ht="79.5" customHeight="1" x14ac:dyDescent="0.25">
      <c r="A98" s="13" t="s">
        <v>27</v>
      </c>
      <c r="B98" s="1">
        <v>200</v>
      </c>
      <c r="C98" s="1">
        <v>0.2</v>
      </c>
      <c r="D98" s="1">
        <v>0</v>
      </c>
      <c r="E98" s="1">
        <v>6.5</v>
      </c>
      <c r="F98" s="1">
        <v>26.8</v>
      </c>
      <c r="G98" s="1">
        <v>0</v>
      </c>
      <c r="H98" s="1">
        <v>0.04</v>
      </c>
      <c r="I98" s="1">
        <v>0.3</v>
      </c>
      <c r="J98" s="1">
        <v>0</v>
      </c>
      <c r="K98" s="1">
        <v>0.01</v>
      </c>
      <c r="L98" s="1">
        <v>4.5</v>
      </c>
      <c r="M98" s="1">
        <v>7.2</v>
      </c>
      <c r="N98" s="1">
        <v>3.8</v>
      </c>
      <c r="O98" s="1">
        <v>20.8</v>
      </c>
      <c r="P98" s="1">
        <v>0</v>
      </c>
      <c r="Q98" s="1">
        <v>0</v>
      </c>
      <c r="R98" s="1">
        <v>0</v>
      </c>
      <c r="S98" s="1">
        <v>0.73</v>
      </c>
      <c r="T98" s="17" t="s">
        <v>127</v>
      </c>
    </row>
    <row r="99" spans="1:20" x14ac:dyDescent="0.25">
      <c r="A99" s="13" t="s">
        <v>28</v>
      </c>
      <c r="B99" s="1">
        <v>40</v>
      </c>
      <c r="C99" s="1">
        <v>3.05</v>
      </c>
      <c r="D99" s="1">
        <v>0.25</v>
      </c>
      <c r="E99" s="1">
        <v>20.07</v>
      </c>
      <c r="F99" s="1">
        <v>94.73</v>
      </c>
      <c r="G99" s="1">
        <v>0.06</v>
      </c>
      <c r="H99" s="1">
        <v>0</v>
      </c>
      <c r="I99" s="1">
        <v>0</v>
      </c>
      <c r="J99" s="1">
        <v>0</v>
      </c>
      <c r="K99" s="1">
        <v>0.02</v>
      </c>
      <c r="L99" s="1">
        <v>9.1999999999999993</v>
      </c>
      <c r="M99" s="1">
        <v>33.6</v>
      </c>
      <c r="N99" s="1">
        <v>13.2</v>
      </c>
      <c r="O99" s="1">
        <v>51.6</v>
      </c>
      <c r="P99" s="1">
        <v>0</v>
      </c>
      <c r="Q99" s="1">
        <v>0</v>
      </c>
      <c r="R99" s="1">
        <v>0.01</v>
      </c>
      <c r="S99" s="1">
        <v>0.8</v>
      </c>
      <c r="T99" s="17" t="s">
        <v>30</v>
      </c>
    </row>
    <row r="100" spans="1:20" ht="75" x14ac:dyDescent="0.25">
      <c r="A100" s="13" t="s">
        <v>133</v>
      </c>
      <c r="B100" s="1">
        <v>10</v>
      </c>
      <c r="C100" s="1">
        <v>0.1</v>
      </c>
      <c r="D100" s="1">
        <v>7.2</v>
      </c>
      <c r="E100" s="1">
        <v>0.1</v>
      </c>
      <c r="F100" s="1">
        <v>66.099999999999994</v>
      </c>
      <c r="G100" s="1">
        <v>0</v>
      </c>
      <c r="H100" s="1">
        <v>0</v>
      </c>
      <c r="I100" s="1">
        <v>45</v>
      </c>
      <c r="J100" s="1">
        <v>0.13</v>
      </c>
      <c r="K100" s="1">
        <v>0.01</v>
      </c>
      <c r="L100" s="1">
        <v>2.4</v>
      </c>
      <c r="M100" s="1">
        <v>3</v>
      </c>
      <c r="N100" s="1">
        <v>0</v>
      </c>
      <c r="O100" s="1">
        <v>3</v>
      </c>
      <c r="P100" s="1">
        <v>0</v>
      </c>
      <c r="Q100" s="1">
        <v>0.1</v>
      </c>
      <c r="R100" s="1">
        <v>0.3</v>
      </c>
      <c r="S100" s="1">
        <v>0.02</v>
      </c>
      <c r="T100" s="25" t="s">
        <v>105</v>
      </c>
    </row>
    <row r="101" spans="1:20" ht="75" x14ac:dyDescent="0.25">
      <c r="A101" s="13" t="s">
        <v>53</v>
      </c>
      <c r="B101" s="1">
        <v>15</v>
      </c>
      <c r="C101" s="1">
        <v>3.5</v>
      </c>
      <c r="D101" s="1">
        <v>4.4000000000000004</v>
      </c>
      <c r="E101" s="1">
        <v>0</v>
      </c>
      <c r="F101" s="1">
        <v>53.8</v>
      </c>
      <c r="G101" s="1">
        <v>0.01</v>
      </c>
      <c r="H101" s="1">
        <v>0.11</v>
      </c>
      <c r="I101" s="1">
        <v>39</v>
      </c>
      <c r="J101" s="1">
        <v>0.15</v>
      </c>
      <c r="K101" s="1">
        <v>0.05</v>
      </c>
      <c r="L101" s="1">
        <v>132</v>
      </c>
      <c r="M101" s="1">
        <v>75</v>
      </c>
      <c r="N101" s="1">
        <v>5.3</v>
      </c>
      <c r="O101" s="1">
        <v>13</v>
      </c>
      <c r="P101" s="1">
        <v>0</v>
      </c>
      <c r="Q101" s="1">
        <v>2.1800000000000002</v>
      </c>
      <c r="R101" s="1">
        <v>0</v>
      </c>
      <c r="S101" s="1">
        <v>0.15</v>
      </c>
      <c r="T101" s="25" t="s">
        <v>123</v>
      </c>
    </row>
    <row r="102" spans="1:20" ht="30" x14ac:dyDescent="0.25">
      <c r="A102" s="13" t="s">
        <v>113</v>
      </c>
      <c r="B102" s="1">
        <v>40</v>
      </c>
      <c r="C102" s="1">
        <v>1.6</v>
      </c>
      <c r="D102" s="1">
        <v>1.75</v>
      </c>
      <c r="E102" s="1">
        <v>27.9</v>
      </c>
      <c r="F102" s="1">
        <v>80.2</v>
      </c>
      <c r="G102" s="1">
        <v>0.02</v>
      </c>
      <c r="H102" s="1">
        <v>0.08</v>
      </c>
      <c r="I102" s="1">
        <v>0</v>
      </c>
      <c r="J102" s="1">
        <v>0.12</v>
      </c>
      <c r="K102" s="1">
        <v>0.11</v>
      </c>
      <c r="L102" s="1">
        <v>10</v>
      </c>
      <c r="M102" s="1">
        <v>30</v>
      </c>
      <c r="N102" s="1">
        <v>70</v>
      </c>
      <c r="O102" s="1">
        <v>37</v>
      </c>
      <c r="P102" s="1">
        <v>0</v>
      </c>
      <c r="Q102" s="1">
        <v>0</v>
      </c>
      <c r="R102" s="1">
        <v>0</v>
      </c>
      <c r="S102" s="1">
        <v>0</v>
      </c>
      <c r="T102" s="25" t="s">
        <v>29</v>
      </c>
    </row>
    <row r="103" spans="1:20" ht="8.25" customHeight="1" thickBot="1" x14ac:dyDescent="0.3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</row>
    <row r="104" spans="1:20" x14ac:dyDescent="0.25">
      <c r="A104" s="18" t="s">
        <v>26</v>
      </c>
      <c r="B104" s="5">
        <f>SUM(B97:B102)</f>
        <v>555</v>
      </c>
      <c r="C104" s="5">
        <f t="shared" ref="C104:S104" si="9">SUM(C97:C102)</f>
        <v>14.7</v>
      </c>
      <c r="D104" s="5">
        <f t="shared" si="9"/>
        <v>20.85</v>
      </c>
      <c r="E104" s="5">
        <f t="shared" si="9"/>
        <v>84.69</v>
      </c>
      <c r="F104" s="5">
        <f t="shared" si="9"/>
        <v>532.75</v>
      </c>
      <c r="G104" s="5">
        <f t="shared" si="9"/>
        <v>0.17</v>
      </c>
      <c r="H104" s="5">
        <f t="shared" si="9"/>
        <v>0.89</v>
      </c>
      <c r="I104" s="5">
        <f t="shared" si="9"/>
        <v>118.3</v>
      </c>
      <c r="J104" s="5">
        <f t="shared" si="9"/>
        <v>0.48</v>
      </c>
      <c r="K104" s="5">
        <f t="shared" si="9"/>
        <v>0.35</v>
      </c>
      <c r="L104" s="5">
        <f t="shared" si="9"/>
        <v>316.79999999999995</v>
      </c>
      <c r="M104" s="5">
        <f t="shared" si="9"/>
        <v>303.79999999999995</v>
      </c>
      <c r="N104" s="5">
        <f t="shared" si="9"/>
        <v>126</v>
      </c>
      <c r="O104" s="5">
        <f t="shared" si="9"/>
        <v>321.65000000000003</v>
      </c>
      <c r="P104" s="5">
        <f t="shared" si="9"/>
        <v>62.5</v>
      </c>
      <c r="Q104" s="5">
        <f t="shared" si="9"/>
        <v>7.3900000000000006</v>
      </c>
      <c r="R104" s="5">
        <f t="shared" si="9"/>
        <v>39.01</v>
      </c>
      <c r="S104" s="5">
        <f t="shared" si="9"/>
        <v>2.3600000000000003</v>
      </c>
      <c r="T104" s="26"/>
    </row>
    <row r="105" spans="1:20" x14ac:dyDescent="0.25">
      <c r="A105" s="41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6"/>
    </row>
    <row r="106" spans="1:20" ht="16.5" customHeight="1" x14ac:dyDescent="0.25">
      <c r="A106" s="43" t="s">
        <v>115</v>
      </c>
      <c r="B106" s="44"/>
      <c r="C106" s="44"/>
      <c r="D106" s="44"/>
      <c r="E106" s="44"/>
      <c r="F106" s="44"/>
      <c r="G106" s="27"/>
      <c r="H106" s="27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28"/>
    </row>
    <row r="107" spans="1:20" ht="16.5" customHeight="1" x14ac:dyDescent="0.25">
      <c r="A107" s="43" t="s">
        <v>135</v>
      </c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6"/>
      <c r="P107" s="6"/>
      <c r="Q107" s="6"/>
      <c r="R107" s="6"/>
      <c r="S107" s="6"/>
      <c r="T107" s="28"/>
    </row>
    <row r="108" spans="1:20" ht="18" customHeight="1" x14ac:dyDescent="0.25">
      <c r="A108" s="49" t="s">
        <v>116</v>
      </c>
      <c r="B108" s="50"/>
      <c r="C108" s="50"/>
      <c r="D108" s="50"/>
      <c r="E108" s="50"/>
      <c r="F108" s="50"/>
      <c r="G108" s="50"/>
      <c r="H108" s="50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29"/>
    </row>
    <row r="109" spans="1:20" x14ac:dyDescent="0.25">
      <c r="A109" s="47" t="s">
        <v>58</v>
      </c>
      <c r="B109" s="48"/>
      <c r="C109" s="8">
        <f t="shared" ref="C109:S109" si="10">C22+C31+C40+C48+C58+C67+C76+C85+C94+C104</f>
        <v>225.24</v>
      </c>
      <c r="D109" s="8">
        <f t="shared" si="10"/>
        <v>233.54999999999998</v>
      </c>
      <c r="E109" s="8">
        <f t="shared" si="10"/>
        <v>881.91000000000008</v>
      </c>
      <c r="F109" s="30">
        <f t="shared" si="10"/>
        <v>6450.06</v>
      </c>
      <c r="G109" s="8">
        <f t="shared" si="10"/>
        <v>2.859</v>
      </c>
      <c r="H109" s="8">
        <f t="shared" si="10"/>
        <v>195.74599999999998</v>
      </c>
      <c r="I109" s="8">
        <f t="shared" si="10"/>
        <v>6623.59</v>
      </c>
      <c r="J109" s="9">
        <f t="shared" si="10"/>
        <v>4.2687000000000008</v>
      </c>
      <c r="K109" s="8">
        <f t="shared" si="10"/>
        <v>5.8279999999999994</v>
      </c>
      <c r="L109" s="8">
        <f t="shared" si="10"/>
        <v>2987.8100000000004</v>
      </c>
      <c r="M109" s="8">
        <f t="shared" si="10"/>
        <v>4045.4000000000005</v>
      </c>
      <c r="N109" s="8">
        <f t="shared" si="10"/>
        <v>1062.52</v>
      </c>
      <c r="O109" s="8">
        <f t="shared" si="10"/>
        <v>8661.26</v>
      </c>
      <c r="P109" s="8">
        <f t="shared" si="10"/>
        <v>608.12830000000008</v>
      </c>
      <c r="Q109" s="8">
        <f t="shared" si="10"/>
        <v>117.119</v>
      </c>
      <c r="R109" s="8">
        <f t="shared" si="10"/>
        <v>627.58399999999995</v>
      </c>
      <c r="S109" s="8">
        <f t="shared" si="10"/>
        <v>64.978000000000009</v>
      </c>
      <c r="T109" s="2"/>
    </row>
    <row r="110" spans="1:20" x14ac:dyDescent="0.25">
      <c r="A110" s="47" t="s">
        <v>59</v>
      </c>
      <c r="B110" s="48"/>
      <c r="C110" s="8">
        <f>C109/10</f>
        <v>22.524000000000001</v>
      </c>
      <c r="D110" s="8">
        <f t="shared" ref="D110:O110" si="11">D109/10</f>
        <v>23.354999999999997</v>
      </c>
      <c r="E110" s="8">
        <f>E109/10</f>
        <v>88.191000000000003</v>
      </c>
      <c r="F110" s="8">
        <f t="shared" si="11"/>
        <v>645.00600000000009</v>
      </c>
      <c r="G110" s="8">
        <f t="shared" si="11"/>
        <v>0.28589999999999999</v>
      </c>
      <c r="H110" s="8">
        <f t="shared" si="11"/>
        <v>19.574599999999997</v>
      </c>
      <c r="I110" s="8">
        <f t="shared" si="11"/>
        <v>662.35900000000004</v>
      </c>
      <c r="J110" s="8">
        <f t="shared" si="11"/>
        <v>0.42687000000000008</v>
      </c>
      <c r="K110" s="8">
        <f t="shared" si="11"/>
        <v>0.58279999999999998</v>
      </c>
      <c r="L110" s="8">
        <f t="shared" si="11"/>
        <v>298.78100000000006</v>
      </c>
      <c r="M110" s="8">
        <f t="shared" si="11"/>
        <v>404.54000000000008</v>
      </c>
      <c r="N110" s="8">
        <f t="shared" si="11"/>
        <v>106.252</v>
      </c>
      <c r="O110" s="8">
        <f t="shared" si="11"/>
        <v>866.12599999999998</v>
      </c>
      <c r="P110" s="9">
        <f>P109/1000</f>
        <v>0.60812830000000007</v>
      </c>
      <c r="Q110" s="8">
        <f>Q109/1000</f>
        <v>0.117119</v>
      </c>
      <c r="R110" s="8">
        <f>R109/1000</f>
        <v>0.62758399999999992</v>
      </c>
      <c r="S110" s="8">
        <f>S109/10</f>
        <v>6.4978000000000007</v>
      </c>
      <c r="T110" s="2"/>
    </row>
    <row r="111" spans="1:20" x14ac:dyDescent="0.25">
      <c r="A111" s="47" t="s">
        <v>60</v>
      </c>
      <c r="B111" s="48"/>
      <c r="C111" s="31">
        <f>4*C110/F110</f>
        <v>0.1396824215588692</v>
      </c>
      <c r="D111" s="31">
        <f>9*D110/F110</f>
        <v>0.3258806894819582</v>
      </c>
      <c r="E111" s="31">
        <f>4*E110/F110</f>
        <v>0.54691584264332416</v>
      </c>
      <c r="F111" s="8"/>
      <c r="G111" s="8"/>
      <c r="H111" s="8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2"/>
    </row>
    <row r="112" spans="1:20" s="33" customFormat="1" ht="18" customHeight="1" x14ac:dyDescent="0.2">
      <c r="A112" s="45" t="s">
        <v>61</v>
      </c>
      <c r="B112" s="46"/>
      <c r="C112" s="11">
        <f>C110/C115</f>
        <v>0.25026666666666669</v>
      </c>
      <c r="D112" s="11">
        <f t="shared" ref="D112:L112" si="12">D110/D115</f>
        <v>0.25385869565217389</v>
      </c>
      <c r="E112" s="11">
        <f>E110/E115</f>
        <v>0.23026370757180156</v>
      </c>
      <c r="F112" s="11">
        <f t="shared" si="12"/>
        <v>0.23713455882352943</v>
      </c>
      <c r="G112" s="11">
        <f t="shared" si="12"/>
        <v>0.20421428571428571</v>
      </c>
      <c r="H112" s="11">
        <f t="shared" si="12"/>
        <v>0.27963714285714281</v>
      </c>
      <c r="I112" s="11">
        <f t="shared" si="12"/>
        <v>0.73595444444444447</v>
      </c>
      <c r="J112" s="11">
        <f t="shared" si="12"/>
        <v>4.268700000000001E-2</v>
      </c>
      <c r="K112" s="11">
        <f t="shared" si="12"/>
        <v>0.36424999999999996</v>
      </c>
      <c r="L112" s="11">
        <f t="shared" si="12"/>
        <v>0.24898416666666673</v>
      </c>
      <c r="M112" s="11">
        <f>M110/M115</f>
        <v>0.33711666666666673</v>
      </c>
      <c r="N112" s="11">
        <f>N110/N115</f>
        <v>0.35417333333333334</v>
      </c>
      <c r="O112" s="11">
        <f t="shared" ref="O112:S112" si="13">O110/O115</f>
        <v>0.7217716666666667</v>
      </c>
      <c r="P112" s="11">
        <v>0.60799999999999998</v>
      </c>
      <c r="Q112" s="11">
        <v>0.23400000000000001</v>
      </c>
      <c r="R112" s="11">
        <f t="shared" si="13"/>
        <v>0.15689599999999998</v>
      </c>
      <c r="S112" s="11">
        <f t="shared" si="13"/>
        <v>0.36098888888888891</v>
      </c>
      <c r="T112" s="32"/>
    </row>
    <row r="113" spans="1:20" s="33" customFormat="1" ht="26.25" customHeight="1" x14ac:dyDescent="0.2">
      <c r="A113" s="45" t="s">
        <v>62</v>
      </c>
      <c r="B113" s="46"/>
      <c r="C113" s="11">
        <f>C110/C117</f>
        <v>0.28583756345177669</v>
      </c>
      <c r="D113" s="11">
        <f t="shared" ref="D113:J113" si="14">D110/D117</f>
        <v>0.30019280205655524</v>
      </c>
      <c r="E113" s="11">
        <f>E110/E117</f>
        <v>0.28050572519083972</v>
      </c>
      <c r="F113" s="11">
        <f t="shared" si="14"/>
        <v>0.28380604567254814</v>
      </c>
      <c r="G113" s="11">
        <f>G110/G117</f>
        <v>0.20421428571428571</v>
      </c>
      <c r="H113" s="11">
        <f t="shared" si="14"/>
        <v>0.22840840140023333</v>
      </c>
      <c r="I113" s="11">
        <f t="shared" si="14"/>
        <v>0.85158009771149401</v>
      </c>
      <c r="J113" s="11">
        <f t="shared" si="14"/>
        <v>3.9162385321100925E-2</v>
      </c>
      <c r="K113" s="11">
        <f>K110/K117</f>
        <v>0.25339130434782609</v>
      </c>
      <c r="L113" s="11">
        <f>L110/L117</f>
        <v>0.25803696346834792</v>
      </c>
      <c r="M113" s="11">
        <f>M110/M117</f>
        <v>0.29421090909090913</v>
      </c>
      <c r="N113" s="11">
        <f>N110/N117</f>
        <v>0.38247660187185023</v>
      </c>
      <c r="O113" s="11">
        <v>0.72</v>
      </c>
      <c r="P113" s="11">
        <v>0.60799999999999998</v>
      </c>
      <c r="Q113" s="11">
        <v>0.23400000000000001</v>
      </c>
      <c r="R113" s="11">
        <f>R110/R117</f>
        <v>0.19017696969696968</v>
      </c>
      <c r="S113" s="11">
        <v>0.36</v>
      </c>
      <c r="T113" s="32"/>
    </row>
    <row r="114" spans="1:20" ht="57.75" customHeight="1" x14ac:dyDescent="0.25">
      <c r="A114" s="47" t="s">
        <v>63</v>
      </c>
      <c r="B114" s="48"/>
      <c r="C114" s="10" t="s">
        <v>82</v>
      </c>
      <c r="D114" s="10" t="s">
        <v>83</v>
      </c>
      <c r="E114" s="10" t="s">
        <v>84</v>
      </c>
      <c r="F114" s="10" t="s">
        <v>85</v>
      </c>
      <c r="G114" s="10" t="s">
        <v>65</v>
      </c>
      <c r="H114" s="34" t="s">
        <v>86</v>
      </c>
      <c r="I114" s="10" t="s">
        <v>87</v>
      </c>
      <c r="J114" s="10" t="s">
        <v>64</v>
      </c>
      <c r="K114" s="10" t="s">
        <v>88</v>
      </c>
      <c r="L114" s="10" t="s">
        <v>89</v>
      </c>
      <c r="M114" s="10" t="s">
        <v>89</v>
      </c>
      <c r="N114" s="10" t="s">
        <v>90</v>
      </c>
      <c r="O114" s="10" t="s">
        <v>89</v>
      </c>
      <c r="P114" s="10">
        <v>0.02</v>
      </c>
      <c r="Q114" s="10">
        <v>0.01</v>
      </c>
      <c r="R114" s="10" t="s">
        <v>66</v>
      </c>
      <c r="S114" s="10" t="s">
        <v>67</v>
      </c>
      <c r="T114" s="2"/>
    </row>
    <row r="115" spans="1:20" ht="44.25" customHeight="1" x14ac:dyDescent="0.25">
      <c r="A115" s="47" t="s">
        <v>68</v>
      </c>
      <c r="B115" s="48"/>
      <c r="C115" s="8">
        <v>90</v>
      </c>
      <c r="D115" s="8">
        <v>92</v>
      </c>
      <c r="E115" s="8">
        <v>383</v>
      </c>
      <c r="F115" s="8">
        <v>2720</v>
      </c>
      <c r="G115" s="8">
        <v>1.4</v>
      </c>
      <c r="H115" s="8">
        <v>70</v>
      </c>
      <c r="I115" s="8">
        <v>900</v>
      </c>
      <c r="J115" s="8">
        <v>10</v>
      </c>
      <c r="K115" s="8">
        <v>1.6</v>
      </c>
      <c r="L115" s="8">
        <v>1200</v>
      </c>
      <c r="M115" s="8">
        <v>1200</v>
      </c>
      <c r="N115" s="8">
        <v>300</v>
      </c>
      <c r="O115" s="8">
        <v>1200</v>
      </c>
      <c r="P115" s="8">
        <v>0.1</v>
      </c>
      <c r="Q115" s="8">
        <v>0.05</v>
      </c>
      <c r="R115" s="8">
        <v>4</v>
      </c>
      <c r="S115" s="8">
        <v>18</v>
      </c>
      <c r="T115" s="2"/>
    </row>
    <row r="116" spans="1:20" x14ac:dyDescent="0.25">
      <c r="A116" s="2" t="s">
        <v>69</v>
      </c>
      <c r="B116" s="8"/>
      <c r="C116" s="8">
        <v>0.8</v>
      </c>
      <c r="D116" s="8">
        <v>0.9</v>
      </c>
      <c r="E116" s="8">
        <v>0.97</v>
      </c>
      <c r="F116" s="8"/>
      <c r="G116" s="8">
        <v>0.8</v>
      </c>
      <c r="H116" s="8">
        <v>0.7</v>
      </c>
      <c r="I116" s="8">
        <v>0.9</v>
      </c>
      <c r="J116" s="8">
        <v>0.9</v>
      </c>
      <c r="K116" s="8">
        <v>0.93</v>
      </c>
      <c r="L116" s="8">
        <v>0.95</v>
      </c>
      <c r="M116" s="8">
        <v>0.8</v>
      </c>
      <c r="N116" s="8">
        <v>0.9</v>
      </c>
      <c r="O116" s="8">
        <v>24</v>
      </c>
      <c r="P116" s="8">
        <v>12</v>
      </c>
      <c r="Q116" s="8">
        <v>12</v>
      </c>
      <c r="R116" s="8">
        <v>0.3</v>
      </c>
      <c r="S116" s="8">
        <v>0.9</v>
      </c>
      <c r="T116" s="2"/>
    </row>
    <row r="117" spans="1:20" x14ac:dyDescent="0.25">
      <c r="A117" s="2" t="s">
        <v>70</v>
      </c>
      <c r="B117" s="8"/>
      <c r="C117" s="8">
        <v>78.8</v>
      </c>
      <c r="D117" s="8">
        <v>77.8</v>
      </c>
      <c r="E117" s="8">
        <v>314.39999999999998</v>
      </c>
      <c r="F117" s="8">
        <v>2272.6999999999998</v>
      </c>
      <c r="G117" s="8">
        <v>1.4</v>
      </c>
      <c r="H117" s="8">
        <v>85.7</v>
      </c>
      <c r="I117" s="8">
        <v>777.8</v>
      </c>
      <c r="J117" s="8">
        <v>10.9</v>
      </c>
      <c r="K117" s="8">
        <v>2.2999999999999998</v>
      </c>
      <c r="L117" s="8">
        <v>1157.9000000000001</v>
      </c>
      <c r="M117" s="8">
        <v>1375</v>
      </c>
      <c r="N117" s="8">
        <v>277.8</v>
      </c>
      <c r="O117" s="8">
        <v>836</v>
      </c>
      <c r="P117" s="8">
        <v>0.1</v>
      </c>
      <c r="Q117" s="8">
        <v>0.1</v>
      </c>
      <c r="R117" s="8">
        <v>3.3</v>
      </c>
      <c r="S117" s="8">
        <v>13.3</v>
      </c>
      <c r="T117" s="2"/>
    </row>
    <row r="118" spans="1:20" ht="30" x14ac:dyDescent="0.25">
      <c r="A118" s="2" t="s">
        <v>71</v>
      </c>
      <c r="B118" s="8" t="s">
        <v>72</v>
      </c>
      <c r="C118" s="35"/>
      <c r="D118" s="35">
        <f>F110/F115</f>
        <v>0.23713455882352943</v>
      </c>
      <c r="E118" s="2" t="s">
        <v>73</v>
      </c>
      <c r="F118" s="8" t="s">
        <v>74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2"/>
    </row>
  </sheetData>
  <mergeCells count="51">
    <mergeCell ref="A8:T8"/>
    <mergeCell ref="A10:T10"/>
    <mergeCell ref="A9:T9"/>
    <mergeCell ref="A11:T11"/>
    <mergeCell ref="A93:T93"/>
    <mergeCell ref="A84:T84"/>
    <mergeCell ref="A86:T86"/>
    <mergeCell ref="A59:T59"/>
    <mergeCell ref="A60:T60"/>
    <mergeCell ref="A66:T66"/>
    <mergeCell ref="A87:T87"/>
    <mergeCell ref="A30:T30"/>
    <mergeCell ref="A32:T32"/>
    <mergeCell ref="A75:T75"/>
    <mergeCell ref="A77:T77"/>
    <mergeCell ref="A57:T57"/>
    <mergeCell ref="A106:F106"/>
    <mergeCell ref="A78:T78"/>
    <mergeCell ref="A103:T103"/>
    <mergeCell ref="A95:T95"/>
    <mergeCell ref="A96:T96"/>
    <mergeCell ref="A49:T49"/>
    <mergeCell ref="A50:T50"/>
    <mergeCell ref="A68:T68"/>
    <mergeCell ref="A69:T69"/>
    <mergeCell ref="A14:T14"/>
    <mergeCell ref="A15:T15"/>
    <mergeCell ref="A21:T21"/>
    <mergeCell ref="A23:T23"/>
    <mergeCell ref="A24:T24"/>
    <mergeCell ref="A33:T33"/>
    <mergeCell ref="A39:T39"/>
    <mergeCell ref="A41:T41"/>
    <mergeCell ref="A42:T42"/>
    <mergeCell ref="A47:T47"/>
    <mergeCell ref="C12:E12"/>
    <mergeCell ref="B12:B13"/>
    <mergeCell ref="A12:A13"/>
    <mergeCell ref="F12:F13"/>
    <mergeCell ref="T12:T13"/>
    <mergeCell ref="G12:K12"/>
    <mergeCell ref="L12:S12"/>
    <mergeCell ref="A107:N107"/>
    <mergeCell ref="A113:B113"/>
    <mergeCell ref="A114:B114"/>
    <mergeCell ref="A115:B115"/>
    <mergeCell ref="A109:B109"/>
    <mergeCell ref="A110:B110"/>
    <mergeCell ref="A111:B111"/>
    <mergeCell ref="A112:B112"/>
    <mergeCell ref="A108:H108"/>
  </mergeCells>
  <pageMargins left="0.25" right="0.25" top="0.75" bottom="0.75" header="0.3" footer="0.3"/>
  <pageSetup paperSize="9" scale="79" fitToHeight="0" orientation="landscape" r:id="rId1"/>
  <rowBreaks count="7" manualBreakCount="7">
    <brk id="22" max="19" man="1"/>
    <brk id="40" max="19" man="1"/>
    <brk id="58" max="19" man="1"/>
    <brk id="76" max="19" man="1"/>
    <brk id="94" max="19" man="1"/>
    <brk id="104" max="19" man="1"/>
    <brk id="118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меню</vt:lpstr>
      <vt:lpstr>меню!Заголовки_для_печати</vt:lpstr>
      <vt:lpstr>меню!Область_печати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2025-08-26T06:45:59Z</dcterms:modified>
</cp:coreProperties>
</file>