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7650"/>
  </bookViews>
  <sheets>
    <sheet name="меню" sheetId="1" r:id="rId1"/>
  </sheets>
  <definedNames>
    <definedName name="_xlnm.Print_Titles" localSheetId="0">меню!$10:$11</definedName>
    <definedName name="_xlnm.Print_Area" localSheetId="0">меню!$A$3:$T$117</definedName>
  </definedNames>
  <calcPr calcId="145621" refMode="R1C1"/>
</workbook>
</file>

<file path=xl/calcChain.xml><?xml version="1.0" encoding="utf-8"?>
<calcChain xmlns="http://schemas.openxmlformats.org/spreadsheetml/2006/main">
  <c r="O110" i="1" l="1"/>
  <c r="O102" i="1"/>
  <c r="B20" i="1" l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H107" i="1" l="1"/>
  <c r="B102" i="1" l="1"/>
  <c r="Q102" i="1"/>
  <c r="K83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B65" i="1" l="1"/>
  <c r="P102" i="1" l="1"/>
  <c r="B92" i="1" l="1"/>
  <c r="M83" i="1" l="1"/>
  <c r="B83" i="1"/>
  <c r="D46" i="1" l="1"/>
  <c r="B46" i="1"/>
  <c r="B29" i="1" l="1"/>
  <c r="F102" i="1" l="1"/>
  <c r="S102" i="1" l="1"/>
  <c r="C10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C83" i="1"/>
  <c r="D83" i="1"/>
  <c r="E83" i="1"/>
  <c r="F83" i="1"/>
  <c r="G83" i="1"/>
  <c r="H83" i="1"/>
  <c r="I83" i="1"/>
  <c r="J83" i="1"/>
  <c r="L83" i="1"/>
  <c r="N83" i="1"/>
  <c r="O83" i="1"/>
  <c r="P83" i="1"/>
  <c r="Q83" i="1"/>
  <c r="R83" i="1"/>
  <c r="S83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B74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E46" i="1"/>
  <c r="G38" i="1"/>
  <c r="B38" i="1"/>
  <c r="G29" i="1"/>
  <c r="D102" i="1" l="1"/>
  <c r="E102" i="1"/>
  <c r="G102" i="1"/>
  <c r="H102" i="1"/>
  <c r="I102" i="1"/>
  <c r="J102" i="1"/>
  <c r="K102" i="1"/>
  <c r="L102" i="1"/>
  <c r="M102" i="1"/>
  <c r="N102" i="1"/>
  <c r="R102" i="1"/>
  <c r="C46" i="1" l="1"/>
  <c r="F46" i="1"/>
  <c r="G46" i="1"/>
  <c r="G107" i="1" s="1"/>
  <c r="G108" i="1" s="1"/>
  <c r="H46" i="1"/>
  <c r="I46" i="1"/>
  <c r="J46" i="1"/>
  <c r="K46" i="1"/>
  <c r="K107" i="1" s="1"/>
  <c r="L46" i="1"/>
  <c r="M46" i="1"/>
  <c r="N46" i="1"/>
  <c r="O46" i="1"/>
  <c r="P46" i="1"/>
  <c r="Q46" i="1"/>
  <c r="R46" i="1"/>
  <c r="S46" i="1"/>
  <c r="C38" i="1"/>
  <c r="D38" i="1"/>
  <c r="E38" i="1"/>
  <c r="F38" i="1"/>
  <c r="H38" i="1"/>
  <c r="I38" i="1"/>
  <c r="J38" i="1"/>
  <c r="K38" i="1"/>
  <c r="L38" i="1"/>
  <c r="M38" i="1"/>
  <c r="N38" i="1"/>
  <c r="O38" i="1"/>
  <c r="P38" i="1"/>
  <c r="Q38" i="1"/>
  <c r="R38" i="1"/>
  <c r="S38" i="1"/>
  <c r="C29" i="1"/>
  <c r="D29" i="1"/>
  <c r="E29" i="1"/>
  <c r="F29" i="1"/>
  <c r="H29" i="1"/>
  <c r="I29" i="1"/>
  <c r="J29" i="1"/>
  <c r="K29" i="1"/>
  <c r="L29" i="1"/>
  <c r="M29" i="1"/>
  <c r="N29" i="1"/>
  <c r="O29" i="1"/>
  <c r="P29" i="1"/>
  <c r="Q29" i="1"/>
  <c r="R29" i="1"/>
  <c r="S29" i="1"/>
  <c r="D107" i="1"/>
  <c r="G111" i="1" l="1"/>
  <c r="G110" i="1"/>
  <c r="Q107" i="1"/>
  <c r="Q108" i="1" s="1"/>
  <c r="F107" i="1"/>
  <c r="F108" i="1" s="1"/>
  <c r="E107" i="1"/>
  <c r="E108" i="1" s="1"/>
  <c r="C107" i="1"/>
  <c r="C108" i="1" s="1"/>
  <c r="P107" i="1"/>
  <c r="P108" i="1" s="1"/>
  <c r="J107" i="1"/>
  <c r="J108" i="1" s="1"/>
  <c r="S107" i="1"/>
  <c r="S108" i="1" s="1"/>
  <c r="S110" i="1" s="1"/>
  <c r="K108" i="1"/>
  <c r="K111" i="1" s="1"/>
  <c r="I107" i="1"/>
  <c r="I108" i="1" s="1"/>
  <c r="I111" i="1" s="1"/>
  <c r="R107" i="1"/>
  <c r="R108" i="1" s="1"/>
  <c r="R110" i="1" s="1"/>
  <c r="O107" i="1"/>
  <c r="O108" i="1" s="1"/>
  <c r="N107" i="1"/>
  <c r="N108" i="1" s="1"/>
  <c r="M107" i="1"/>
  <c r="M108" i="1" s="1"/>
  <c r="M111" i="1" s="1"/>
  <c r="L107" i="1"/>
  <c r="L108" i="1" s="1"/>
  <c r="H108" i="1"/>
  <c r="H110" i="1" s="1"/>
  <c r="D108" i="1"/>
  <c r="N111" i="1" l="1"/>
  <c r="N110" i="1"/>
  <c r="D110" i="1"/>
  <c r="D111" i="1"/>
  <c r="J110" i="1"/>
  <c r="J111" i="1"/>
  <c r="R111" i="1"/>
  <c r="H111" i="1"/>
  <c r="S111" i="1"/>
  <c r="F110" i="1"/>
  <c r="C109" i="1"/>
  <c r="D109" i="1"/>
  <c r="E109" i="1"/>
  <c r="L110" i="1"/>
  <c r="L111" i="1"/>
  <c r="C110" i="1"/>
  <c r="C111" i="1"/>
  <c r="F111" i="1"/>
  <c r="D116" i="1"/>
  <c r="E111" i="1"/>
  <c r="I110" i="1"/>
  <c r="M110" i="1"/>
  <c r="E110" i="1"/>
</calcChain>
</file>

<file path=xl/sharedStrings.xml><?xml version="1.0" encoding="utf-8"?>
<sst xmlns="http://schemas.openxmlformats.org/spreadsheetml/2006/main" count="181" uniqueCount="136">
  <si>
    <t>Наименование блюда</t>
  </si>
  <si>
    <t>Выход блюда</t>
  </si>
  <si>
    <t>Белки</t>
  </si>
  <si>
    <t>Жиры</t>
  </si>
  <si>
    <t>Углеводы</t>
  </si>
  <si>
    <t>Пищевые вещества(г)</t>
  </si>
  <si>
    <t>№ рецептуры</t>
  </si>
  <si>
    <t>ДЕНЬ 1</t>
  </si>
  <si>
    <t>Итого за первый день</t>
  </si>
  <si>
    <t>ДЕНЬ 2</t>
  </si>
  <si>
    <t>Итого за второй день</t>
  </si>
  <si>
    <t>ДЕНЬ 3</t>
  </si>
  <si>
    <t>Итого за третий день</t>
  </si>
  <si>
    <t>ДЕНЬ 4</t>
  </si>
  <si>
    <t>Итого за четвертый день</t>
  </si>
  <si>
    <t>ДЕНЬ 5</t>
  </si>
  <si>
    <t>Итого за пятый день</t>
  </si>
  <si>
    <t>ДЕНЬ 6</t>
  </si>
  <si>
    <t>Итого за шестой день</t>
  </si>
  <si>
    <t>ДЕНЬ 7</t>
  </si>
  <si>
    <t>Итого за седьмой день</t>
  </si>
  <si>
    <t>ДЕНЬ 8</t>
  </si>
  <si>
    <t>Итого за восьмой день</t>
  </si>
  <si>
    <t>ДЕНЬ 9</t>
  </si>
  <si>
    <t>Итого за девятый день</t>
  </si>
  <si>
    <t>ДЕНЬ 10</t>
  </si>
  <si>
    <t>Итого за десятый день</t>
  </si>
  <si>
    <t>Чай с сахаром</t>
  </si>
  <si>
    <t>Хлеб пшеничный</t>
  </si>
  <si>
    <t>Могильный</t>
  </si>
  <si>
    <t xml:space="preserve">Могильный </t>
  </si>
  <si>
    <t>Могильный 2017год №312</t>
  </si>
  <si>
    <t>Картофельное пюре</t>
  </si>
  <si>
    <t>Могильный 2017год №260</t>
  </si>
  <si>
    <t>Могильный 2017год №255</t>
  </si>
  <si>
    <t>В1</t>
  </si>
  <si>
    <t>С</t>
  </si>
  <si>
    <t>А</t>
  </si>
  <si>
    <t>Са</t>
  </si>
  <si>
    <t>Р</t>
  </si>
  <si>
    <t>Мg</t>
  </si>
  <si>
    <t>Fe</t>
  </si>
  <si>
    <t>Какао с молоком</t>
  </si>
  <si>
    <t>D</t>
  </si>
  <si>
    <t>K</t>
  </si>
  <si>
    <t>B2</t>
  </si>
  <si>
    <t>I</t>
  </si>
  <si>
    <t>Se</t>
  </si>
  <si>
    <t>F</t>
  </si>
  <si>
    <t>Сыр порциями</t>
  </si>
  <si>
    <t>Картофель отварной</t>
  </si>
  <si>
    <t>Каша гречневая рассыпчатая</t>
  </si>
  <si>
    <t>Рис отварной</t>
  </si>
  <si>
    <t>Салат из свеклы отварной</t>
  </si>
  <si>
    <t>Итого за завтрак</t>
  </si>
  <si>
    <t>Среднее значение за завтрак</t>
  </si>
  <si>
    <t>Соотношение БЖУ в % отЭЦ</t>
  </si>
  <si>
    <t>Выполнение СанПиН 2020г</t>
  </si>
  <si>
    <t>Выполнение МР,% от суточной нормы</t>
  </si>
  <si>
    <t>Среднесуточная потребность в пищевых веществах за завтрак для обучающихся 7-11 лет по СанПин 2.3/2.4.3590-20</t>
  </si>
  <si>
    <t>15-19,2</t>
  </si>
  <si>
    <t>15-19,75</t>
  </si>
  <si>
    <t>67-83,75</t>
  </si>
  <si>
    <t>470-587,5</t>
  </si>
  <si>
    <t>0,24-0,3</t>
  </si>
  <si>
    <t>140-175</t>
  </si>
  <si>
    <t>2-2,5</t>
  </si>
  <si>
    <t>12,0-15,0</t>
  </si>
  <si>
    <t>0,28-0,35</t>
  </si>
  <si>
    <t>220-275</t>
  </si>
  <si>
    <t>50-62,5</t>
  </si>
  <si>
    <t>0,6-0,75</t>
  </si>
  <si>
    <t>2,4-3,0</t>
  </si>
  <si>
    <t>Потребность в пищевых веществах для обучающихся 7-11лет по СанПиН 2.3/2.4.3590-20</t>
  </si>
  <si>
    <t>Коэффициент потерь</t>
  </si>
  <si>
    <t>МР+потери</t>
  </si>
  <si>
    <t>Распределение ЭЦ</t>
  </si>
  <si>
    <t>Завтрак</t>
  </si>
  <si>
    <t>при норме</t>
  </si>
  <si>
    <t>20-25%</t>
  </si>
  <si>
    <t>Могильный 2017год №268</t>
  </si>
  <si>
    <t>Могильный 2017год №47</t>
  </si>
  <si>
    <t>Могильный 2017год №223</t>
  </si>
  <si>
    <t>ДЕСЯТИДНЕВНОЕ  МЕНЮ (ЗАВТРАК)</t>
  </si>
  <si>
    <t>получающих начальное общее образование</t>
  </si>
  <si>
    <t>для организации бесплатного горячего питания обучающихся  1-4 классов (7-11 лет),</t>
  </si>
  <si>
    <t>Витамины (мг)</t>
  </si>
  <si>
    <t>Каша жидкая молочная из пшеничной крупы</t>
  </si>
  <si>
    <t>Могильный 2011 год № 338</t>
  </si>
  <si>
    <t>Омлет  с сыром</t>
  </si>
  <si>
    <t>Могильный 2011год №125</t>
  </si>
  <si>
    <t>Запеканка из творога с молоком сгущеным 160/20</t>
  </si>
  <si>
    <t>Энергетическая ценность (ккал)</t>
  </si>
  <si>
    <t>Федеральный центр гигиены и эпидемиологии Роспотребнадзора 54-16к</t>
  </si>
  <si>
    <t>Федеральный центр гигиены и эпидемиологии Роспотребнадзора 53-19з</t>
  </si>
  <si>
    <t>Фрукты свежие по сезону*</t>
  </si>
  <si>
    <t>Федеральный центр гигиены и эпидемиологии Роспотребнадзора 54-11г</t>
  </si>
  <si>
    <t>Федеральный центр гигиены и эпидемиологии Роспотребнадзора 54-13з</t>
  </si>
  <si>
    <t>Федеральный центр гигиены и эпидемиологии Роспотребнадзора 54-6г</t>
  </si>
  <si>
    <t>20</t>
  </si>
  <si>
    <t>Кондитерское изделие ***/Печенье</t>
  </si>
  <si>
    <t>Кондитерское изделие***/Мармелад</t>
  </si>
  <si>
    <t>Могильный 2017год№294</t>
  </si>
  <si>
    <t>Федеральный центр гигиены и эпидемиологии Роспотребнадзора 54-1г</t>
  </si>
  <si>
    <t xml:space="preserve">Овощи свежие по сезону**/ огурец </t>
  </si>
  <si>
    <t>Каша молочная "Дружба"</t>
  </si>
  <si>
    <t>Кондитерское изделие***/вафли</t>
  </si>
  <si>
    <t>Овощи свежие по сезону**/ помидор</t>
  </si>
  <si>
    <t>*Фрукты свежие по сезону - допускается выдача иных фруктов;</t>
  </si>
  <si>
    <t>*** Кондитерское изделие - допускается выдача иных изделий.</t>
  </si>
  <si>
    <t>Федеральный центр гигиены и эпидемиологии Роспотребнадзора 54-2з</t>
  </si>
  <si>
    <t>Федеральный центр гигиены и эпидемиологии Роспотребнадзора 54-3з</t>
  </si>
  <si>
    <t>Каша вязкая молочная из овсяной крупы</t>
  </si>
  <si>
    <t>Федеральный центр гигиены и эпидемиологии Роспотребнадзора 53-9к</t>
  </si>
  <si>
    <t>Шницель из говядины со сметанным соусом 70/30</t>
  </si>
  <si>
    <t>Рыба тушеная в томате с овощами 50/50</t>
  </si>
  <si>
    <t>Печень по- строгановски  50/50</t>
  </si>
  <si>
    <t>Котлета рубленая из мяса птицы со сметанным соусом 70/30</t>
  </si>
  <si>
    <t>Салат из квашеной капусты</t>
  </si>
  <si>
    <t>Федеральный центр гигиены и эпидемиологии Роспотребнадзора 54-3гн</t>
  </si>
  <si>
    <r>
      <rPr>
        <b/>
        <sz val="11"/>
        <color rgb="FF000000"/>
        <rFont val="Times New Roman"/>
        <family val="1"/>
        <charset val="204"/>
      </rPr>
      <t>**Овощи свежие по сезону, горошек зеленый – допускается выдача иных овощей ( в том числе и овощи солёные)</t>
    </r>
    <r>
      <rPr>
        <sz val="11"/>
        <color rgb="FF000000"/>
        <rFont val="Times New Roman"/>
        <family val="1"/>
        <charset val="204"/>
      </rPr>
      <t>;</t>
    </r>
  </si>
  <si>
    <t>Итого за 10 дней:</t>
  </si>
  <si>
    <t>Консервы овощные закусочные/икра кабачковая</t>
  </si>
  <si>
    <t>Минеральные вещества (мг)</t>
  </si>
  <si>
    <t>Федеральный центр гигиены и эпидемиологии Роспотребнадзора 54-1з</t>
  </si>
  <si>
    <t>Федеральный центр гигиены и эпидемиологии Роспотребнадзора 54-21гн</t>
  </si>
  <si>
    <t>Федеральный центр гигиены и эпидемиологии Роспотребнадзора 54-2гн</t>
  </si>
  <si>
    <t>Чай с лимоном и сахаром</t>
  </si>
  <si>
    <t>Федеральный центр гигиены и эпидемиологии Роспотребнадзора 54-4о</t>
  </si>
  <si>
    <t>Федеральный центр гигиены и эпидемиологии Роспотребнадзора 54-24з</t>
  </si>
  <si>
    <t>Федеральный центр гигиены и эпидемиологии Роспотребнадзора 54-4г</t>
  </si>
  <si>
    <t>Федеральный центр гигиены и эпидемиологии Роспотребнадзора 54-23к</t>
  </si>
  <si>
    <t>Могильный 2011год №229</t>
  </si>
  <si>
    <t>Макароны изделия отварные</t>
  </si>
  <si>
    <t>Масло сливочное (порциями)</t>
  </si>
  <si>
    <t>Гуляш из говядины 45/45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</si>
</sst>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5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164" fontId="2" fillId="0" borderId="12" xfId="0" applyNumberFormat="1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0" fontId="1" fillId="0" borderId="10" xfId="0" applyFont="1" applyFill="1" applyBorder="1" applyAlignment="1">
      <alignment horizontal="center" wrapText="1"/>
    </xf>
    <xf numFmtId="164" fontId="1" fillId="0" borderId="1" xfId="0" applyNumberFormat="1" applyFont="1" applyFill="1" applyBorder="1"/>
    <xf numFmtId="0" fontId="1" fillId="0" borderId="1" xfId="0" applyFont="1" applyFill="1" applyBorder="1"/>
    <xf numFmtId="0" fontId="3" fillId="0" borderId="1" xfId="0" applyFont="1" applyFill="1" applyBorder="1"/>
    <xf numFmtId="9" fontId="1" fillId="0" borderId="1" xfId="0" applyNumberFormat="1" applyFont="1" applyFill="1" applyBorder="1"/>
    <xf numFmtId="0" fontId="3" fillId="0" borderId="1" xfId="0" applyNumberFormat="1" applyFont="1" applyFill="1" applyBorder="1"/>
    <xf numFmtId="0" fontId="1" fillId="0" borderId="0" xfId="0" applyFont="1" applyFill="1"/>
    <xf numFmtId="2" fontId="2" fillId="0" borderId="12" xfId="0" applyNumberFormat="1" applyFont="1" applyFill="1" applyBorder="1" applyAlignment="1">
      <alignment horizontal="center" vertical="center"/>
    </xf>
    <xf numFmtId="2" fontId="2" fillId="0" borderId="7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wrapText="1"/>
    </xf>
    <xf numFmtId="0" fontId="2" fillId="0" borderId="13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49" fontId="2" fillId="0" borderId="16" xfId="0" applyNumberFormat="1" applyFont="1" applyFill="1" applyBorder="1" applyAlignment="1">
      <alignment horizontal="center" wrapText="1"/>
    </xf>
    <xf numFmtId="0" fontId="2" fillId="0" borderId="0" xfId="0" applyFont="1" applyFill="1" applyAlignment="1">
      <alignment horizontal="left" vertical="center"/>
    </xf>
    <xf numFmtId="0" fontId="1" fillId="0" borderId="17" xfId="0" applyFont="1" applyFill="1" applyBorder="1" applyAlignment="1">
      <alignment horizontal="center" wrapText="1"/>
    </xf>
    <xf numFmtId="0" fontId="5" fillId="0" borderId="0" xfId="0" applyFont="1" applyFill="1"/>
    <xf numFmtId="0" fontId="1" fillId="0" borderId="1" xfId="0" applyFont="1" applyFill="1" applyBorder="1" applyAlignment="1">
      <alignment wrapText="1"/>
    </xf>
    <xf numFmtId="10" fontId="1" fillId="0" borderId="1" xfId="0" applyNumberFormat="1" applyFont="1" applyFill="1" applyBorder="1"/>
    <xf numFmtId="0" fontId="1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2" fontId="8" fillId="0" borderId="1" xfId="1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wrapText="1"/>
    </xf>
    <xf numFmtId="2" fontId="1" fillId="0" borderId="1" xfId="0" applyNumberFormat="1" applyFont="1" applyFill="1" applyBorder="1"/>
    <xf numFmtId="9" fontId="4" fillId="0" borderId="1" xfId="0" applyNumberFormat="1" applyFont="1" applyFill="1" applyBorder="1"/>
    <xf numFmtId="0" fontId="4" fillId="0" borderId="1" xfId="0" applyFont="1" applyFill="1" applyBorder="1" applyAlignment="1">
      <alignment wrapText="1"/>
    </xf>
    <xf numFmtId="0" fontId="4" fillId="0" borderId="0" xfId="0" applyFont="1" applyFill="1"/>
    <xf numFmtId="0" fontId="1" fillId="0" borderId="0" xfId="0" applyFont="1" applyFill="1" applyAlignment="1">
      <alignment horizont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6" fillId="0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10" xfId="0" applyFont="1" applyFill="1" applyBorder="1" applyAlignment="1">
      <alignment horizontal="center"/>
    </xf>
  </cellXfs>
  <cellStyles count="2">
    <cellStyle name="Обычный" xfId="0" builtinId="0"/>
    <cellStyle name="Обычный_Лист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6"/>
  <sheetViews>
    <sheetView tabSelected="1" zoomScale="90" zoomScaleNormal="90" zoomScaleSheetLayoutView="73" workbookViewId="0">
      <pane ySplit="11" topLeftCell="A12" activePane="bottomLeft" state="frozen"/>
      <selection pane="bottomLeft" activeCell="P1" sqref="P1:T5"/>
    </sheetView>
  </sheetViews>
  <sheetFormatPr defaultColWidth="8.85546875" defaultRowHeight="15" x14ac:dyDescent="0.25"/>
  <cols>
    <col min="1" max="1" width="25.85546875" style="42" customWidth="1"/>
    <col min="2" max="2" width="10.42578125" style="15" customWidth="1"/>
    <col min="3" max="3" width="6.7109375" style="15" customWidth="1"/>
    <col min="4" max="4" width="7.28515625" style="15" customWidth="1"/>
    <col min="5" max="5" width="8.85546875" style="15"/>
    <col min="6" max="6" width="11.140625" style="15" customWidth="1"/>
    <col min="7" max="7" width="7.5703125" style="15" customWidth="1"/>
    <col min="8" max="8" width="7" style="15" customWidth="1"/>
    <col min="9" max="9" width="7.42578125" style="15" customWidth="1"/>
    <col min="10" max="11" width="6.140625" style="15" customWidth="1"/>
    <col min="12" max="12" width="7.140625" style="15" customWidth="1"/>
    <col min="13" max="13" width="7.7109375" style="15" customWidth="1"/>
    <col min="14" max="14" width="6.140625" style="15" customWidth="1"/>
    <col min="15" max="15" width="7.140625" style="15" customWidth="1"/>
    <col min="16" max="16" width="10.140625" style="15" customWidth="1"/>
    <col min="17" max="17" width="9.28515625" style="15" customWidth="1"/>
    <col min="18" max="18" width="7.85546875" style="15" customWidth="1"/>
    <col min="19" max="19" width="7.7109375" style="15" customWidth="1"/>
    <col min="20" max="20" width="17.7109375" style="42" customWidth="1"/>
    <col min="21" max="16384" width="8.85546875" style="15"/>
  </cols>
  <sheetData>
    <row r="1" spans="1:20" ht="15.75" x14ac:dyDescent="0.25">
      <c r="P1" s="57"/>
      <c r="Q1" s="57"/>
      <c r="R1" s="57"/>
      <c r="S1" s="57"/>
      <c r="T1" s="57"/>
    </row>
    <row r="2" spans="1:20" ht="15.75" x14ac:dyDescent="0.25">
      <c r="P2" s="57"/>
      <c r="Q2" s="57"/>
      <c r="R2" s="57"/>
      <c r="S2" s="57"/>
      <c r="T2" s="57"/>
    </row>
    <row r="3" spans="1:20" ht="19.5" customHeight="1" x14ac:dyDescent="0.25">
      <c r="P3" s="57"/>
      <c r="Q3" s="57"/>
      <c r="R3" s="57"/>
      <c r="S3" s="57"/>
      <c r="T3" s="57"/>
    </row>
    <row r="4" spans="1:20" ht="15.75" x14ac:dyDescent="0.25">
      <c r="P4" s="56"/>
      <c r="Q4" s="58"/>
      <c r="R4" s="58"/>
      <c r="S4" s="58"/>
      <c r="T4" s="58"/>
    </row>
    <row r="5" spans="1:20" ht="15.75" x14ac:dyDescent="0.25">
      <c r="P5" s="57"/>
      <c r="Q5" s="57"/>
      <c r="R5" s="57"/>
      <c r="S5" s="57"/>
      <c r="T5" s="57"/>
    </row>
    <row r="6" spans="1:20" x14ac:dyDescent="0.25">
      <c r="Q6" s="55"/>
      <c r="R6" s="55"/>
      <c r="S6" s="55"/>
      <c r="T6" s="55"/>
    </row>
    <row r="7" spans="1:20" x14ac:dyDescent="0.25">
      <c r="A7" s="81" t="s">
        <v>83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</row>
    <row r="8" spans="1:20" x14ac:dyDescent="0.25">
      <c r="A8" s="83" t="s">
        <v>85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spans="1:20" x14ac:dyDescent="0.25">
      <c r="A9" s="82" t="s">
        <v>84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  <row r="10" spans="1:20" x14ac:dyDescent="0.25">
      <c r="A10" s="66" t="s">
        <v>0</v>
      </c>
      <c r="B10" s="66" t="s">
        <v>1</v>
      </c>
      <c r="C10" s="65" t="s">
        <v>5</v>
      </c>
      <c r="D10" s="65"/>
      <c r="E10" s="65"/>
      <c r="F10" s="66" t="s">
        <v>92</v>
      </c>
      <c r="G10" s="69" t="s">
        <v>86</v>
      </c>
      <c r="H10" s="70"/>
      <c r="I10" s="70"/>
      <c r="J10" s="70"/>
      <c r="K10" s="71"/>
      <c r="L10" s="69" t="s">
        <v>123</v>
      </c>
      <c r="M10" s="70"/>
      <c r="N10" s="70"/>
      <c r="O10" s="70"/>
      <c r="P10" s="70"/>
      <c r="Q10" s="70"/>
      <c r="R10" s="70"/>
      <c r="S10" s="71"/>
      <c r="T10" s="67" t="s">
        <v>6</v>
      </c>
    </row>
    <row r="11" spans="1:20" ht="47.45" customHeight="1" x14ac:dyDescent="0.25">
      <c r="A11" s="66"/>
      <c r="B11" s="66"/>
      <c r="C11" s="18" t="s">
        <v>2</v>
      </c>
      <c r="D11" s="18" t="s">
        <v>3</v>
      </c>
      <c r="E11" s="18" t="s">
        <v>4</v>
      </c>
      <c r="F11" s="66"/>
      <c r="G11" s="43" t="s">
        <v>35</v>
      </c>
      <c r="H11" s="43" t="s">
        <v>36</v>
      </c>
      <c r="I11" s="43" t="s">
        <v>37</v>
      </c>
      <c r="J11" s="43" t="s">
        <v>43</v>
      </c>
      <c r="K11" s="43" t="s">
        <v>45</v>
      </c>
      <c r="L11" s="43" t="s">
        <v>38</v>
      </c>
      <c r="M11" s="43" t="s">
        <v>39</v>
      </c>
      <c r="N11" s="43" t="s">
        <v>40</v>
      </c>
      <c r="O11" s="43" t="s">
        <v>44</v>
      </c>
      <c r="P11" s="43" t="s">
        <v>46</v>
      </c>
      <c r="Q11" s="43" t="s">
        <v>47</v>
      </c>
      <c r="R11" s="43" t="s">
        <v>48</v>
      </c>
      <c r="S11" s="43" t="s">
        <v>41</v>
      </c>
      <c r="T11" s="68"/>
    </row>
    <row r="12" spans="1:20" x14ac:dyDescent="0.25">
      <c r="A12" s="72" t="s">
        <v>7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</row>
    <row r="13" spans="1:20" ht="9" customHeight="1" x14ac:dyDescent="0.25">
      <c r="A13" s="73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</row>
    <row r="14" spans="1:20" ht="75" x14ac:dyDescent="0.25">
      <c r="A14" s="19" t="s">
        <v>87</v>
      </c>
      <c r="B14" s="1">
        <v>200</v>
      </c>
      <c r="C14" s="1">
        <v>6.8</v>
      </c>
      <c r="D14" s="1">
        <v>5.8</v>
      </c>
      <c r="E14" s="1">
        <v>32.1</v>
      </c>
      <c r="F14" s="1">
        <v>208.3</v>
      </c>
      <c r="G14" s="1">
        <v>0.12</v>
      </c>
      <c r="H14" s="1">
        <v>0.52</v>
      </c>
      <c r="I14" s="1">
        <v>26.7</v>
      </c>
      <c r="J14" s="1">
        <v>7.0000000000000007E-2</v>
      </c>
      <c r="K14" s="1">
        <v>0.15</v>
      </c>
      <c r="L14" s="1">
        <v>124</v>
      </c>
      <c r="M14" s="1">
        <v>176</v>
      </c>
      <c r="N14" s="1">
        <v>33</v>
      </c>
      <c r="O14" s="1">
        <v>199</v>
      </c>
      <c r="P14" s="1">
        <v>49</v>
      </c>
      <c r="Q14" s="1">
        <v>26.7</v>
      </c>
      <c r="R14" s="1">
        <v>20</v>
      </c>
      <c r="S14" s="1">
        <v>1.78</v>
      </c>
      <c r="T14" s="19" t="s">
        <v>131</v>
      </c>
    </row>
    <row r="15" spans="1:20" ht="75" x14ac:dyDescent="0.25">
      <c r="A15" s="19" t="s">
        <v>49</v>
      </c>
      <c r="B15" s="1">
        <v>15</v>
      </c>
      <c r="C15" s="1">
        <v>3.5</v>
      </c>
      <c r="D15" s="1">
        <v>4.4000000000000004</v>
      </c>
      <c r="E15" s="1">
        <v>0</v>
      </c>
      <c r="F15" s="1">
        <v>53.8</v>
      </c>
      <c r="G15" s="1">
        <v>0.01</v>
      </c>
      <c r="H15" s="1">
        <v>0.11</v>
      </c>
      <c r="I15" s="1">
        <v>39</v>
      </c>
      <c r="J15" s="1">
        <v>0.15</v>
      </c>
      <c r="K15" s="1">
        <v>0.05</v>
      </c>
      <c r="L15" s="1">
        <v>200</v>
      </c>
      <c r="M15" s="1">
        <v>75</v>
      </c>
      <c r="N15" s="1">
        <v>5.3</v>
      </c>
      <c r="O15" s="1">
        <v>13</v>
      </c>
      <c r="P15" s="1">
        <v>0</v>
      </c>
      <c r="Q15" s="1">
        <v>2.1800000000000002</v>
      </c>
      <c r="R15" s="1">
        <v>0</v>
      </c>
      <c r="S15" s="1">
        <v>0.15</v>
      </c>
      <c r="T15" s="19" t="s">
        <v>124</v>
      </c>
    </row>
    <row r="16" spans="1:20" x14ac:dyDescent="0.25">
      <c r="A16" s="19" t="s">
        <v>28</v>
      </c>
      <c r="B16" s="1">
        <v>40</v>
      </c>
      <c r="C16" s="1">
        <v>3.05</v>
      </c>
      <c r="D16" s="1">
        <v>0.25</v>
      </c>
      <c r="E16" s="1">
        <v>20.07</v>
      </c>
      <c r="F16" s="1">
        <v>94.73</v>
      </c>
      <c r="G16" s="1">
        <v>0.06</v>
      </c>
      <c r="H16" s="1">
        <v>0</v>
      </c>
      <c r="I16" s="1">
        <v>0</v>
      </c>
      <c r="J16" s="1">
        <v>0</v>
      </c>
      <c r="K16" s="1">
        <v>0.02</v>
      </c>
      <c r="L16" s="1">
        <v>9.1999999999999993</v>
      </c>
      <c r="M16" s="1">
        <v>33.6</v>
      </c>
      <c r="N16" s="1">
        <v>13.2</v>
      </c>
      <c r="O16" s="1">
        <v>51.6</v>
      </c>
      <c r="P16" s="1">
        <v>0</v>
      </c>
      <c r="Q16" s="1">
        <v>0</v>
      </c>
      <c r="R16" s="1">
        <v>0.01</v>
      </c>
      <c r="S16" s="1">
        <v>0.8</v>
      </c>
      <c r="T16" s="19" t="s">
        <v>29</v>
      </c>
    </row>
    <row r="17" spans="1:20" ht="75" x14ac:dyDescent="0.25">
      <c r="A17" s="19" t="s">
        <v>42</v>
      </c>
      <c r="B17" s="1">
        <v>200</v>
      </c>
      <c r="C17" s="1">
        <v>4.5999999999999996</v>
      </c>
      <c r="D17" s="1">
        <v>3.6</v>
      </c>
      <c r="E17" s="1">
        <v>12.6</v>
      </c>
      <c r="F17" s="1">
        <v>100.4</v>
      </c>
      <c r="G17" s="1">
        <v>0.04</v>
      </c>
      <c r="H17" s="1">
        <v>0.68</v>
      </c>
      <c r="I17" s="1">
        <v>17.3</v>
      </c>
      <c r="J17" s="1">
        <v>0</v>
      </c>
      <c r="K17" s="1">
        <v>0.17</v>
      </c>
      <c r="L17" s="1">
        <v>143</v>
      </c>
      <c r="M17" s="1">
        <v>130</v>
      </c>
      <c r="N17" s="1">
        <v>34</v>
      </c>
      <c r="O17" s="1">
        <v>220</v>
      </c>
      <c r="P17" s="1">
        <v>12</v>
      </c>
      <c r="Q17" s="1">
        <v>2.29</v>
      </c>
      <c r="R17" s="1">
        <v>38</v>
      </c>
      <c r="S17" s="1">
        <v>1.0900000000000001</v>
      </c>
      <c r="T17" s="19" t="s">
        <v>125</v>
      </c>
    </row>
    <row r="18" spans="1:20" ht="28.5" customHeight="1" x14ac:dyDescent="0.25">
      <c r="A18" s="19" t="s">
        <v>95</v>
      </c>
      <c r="B18" s="1">
        <v>100</v>
      </c>
      <c r="C18" s="1">
        <v>0.4</v>
      </c>
      <c r="D18" s="1">
        <v>0.4</v>
      </c>
      <c r="E18" s="1">
        <v>9.8000000000000007</v>
      </c>
      <c r="F18" s="1">
        <v>47</v>
      </c>
      <c r="G18" s="1">
        <v>0.03</v>
      </c>
      <c r="H18" s="1">
        <v>10</v>
      </c>
      <c r="I18" s="1">
        <v>0.01</v>
      </c>
      <c r="J18" s="1">
        <v>0</v>
      </c>
      <c r="K18" s="1">
        <v>0.02</v>
      </c>
      <c r="L18" s="1">
        <v>16</v>
      </c>
      <c r="M18" s="1">
        <v>11</v>
      </c>
      <c r="N18" s="1">
        <v>8</v>
      </c>
      <c r="O18" s="1">
        <v>278</v>
      </c>
      <c r="P18" s="1">
        <v>2</v>
      </c>
      <c r="Q18" s="1">
        <v>0</v>
      </c>
      <c r="R18" s="1">
        <v>0.01</v>
      </c>
      <c r="S18" s="1">
        <v>2.2000000000000002</v>
      </c>
      <c r="T18" s="19" t="s">
        <v>88</v>
      </c>
    </row>
    <row r="19" spans="1:20" ht="9.75" customHeight="1" thickBot="1" x14ac:dyDescent="0.3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</row>
    <row r="20" spans="1:20" ht="15.75" thickBot="1" x14ac:dyDescent="0.3">
      <c r="A20" s="20" t="s">
        <v>8</v>
      </c>
      <c r="B20" s="2">
        <f>SUM(B14:B18)</f>
        <v>555</v>
      </c>
      <c r="C20" s="2">
        <f>SUM(C14:C18)</f>
        <v>18.350000000000001</v>
      </c>
      <c r="D20" s="2">
        <f t="shared" ref="D20:R20" si="0">SUM(D14:D18)</f>
        <v>14.45</v>
      </c>
      <c r="E20" s="2">
        <f t="shared" si="0"/>
        <v>74.569999999999993</v>
      </c>
      <c r="F20" s="2">
        <f>SUM(F14:F18)</f>
        <v>504.23</v>
      </c>
      <c r="G20" s="2">
        <f>SUM(G14:G18)</f>
        <v>0.26</v>
      </c>
      <c r="H20" s="2">
        <f t="shared" si="0"/>
        <v>11.31</v>
      </c>
      <c r="I20" s="2">
        <f t="shared" si="0"/>
        <v>83.01</v>
      </c>
      <c r="J20" s="2">
        <f t="shared" si="0"/>
        <v>0.22</v>
      </c>
      <c r="K20" s="17">
        <f t="shared" si="0"/>
        <v>0.41000000000000003</v>
      </c>
      <c r="L20" s="2">
        <f t="shared" si="0"/>
        <v>492.2</v>
      </c>
      <c r="M20" s="2">
        <f t="shared" si="0"/>
        <v>425.6</v>
      </c>
      <c r="N20" s="2">
        <f t="shared" si="0"/>
        <v>93.5</v>
      </c>
      <c r="O20" s="2">
        <f t="shared" si="0"/>
        <v>761.6</v>
      </c>
      <c r="P20" s="2">
        <f t="shared" si="0"/>
        <v>63</v>
      </c>
      <c r="Q20" s="2">
        <f t="shared" si="0"/>
        <v>31.169999999999998</v>
      </c>
      <c r="R20" s="2">
        <f t="shared" si="0"/>
        <v>58.02</v>
      </c>
      <c r="S20" s="2">
        <f>SUM(S14:S18)</f>
        <v>6.0200000000000005</v>
      </c>
      <c r="T20" s="21"/>
    </row>
    <row r="21" spans="1:20" x14ac:dyDescent="0.25">
      <c r="A21" s="75" t="s">
        <v>9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</row>
    <row r="22" spans="1:20" ht="10.5" customHeight="1" x14ac:dyDescent="0.25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</row>
    <row r="23" spans="1:20" ht="75" x14ac:dyDescent="0.25">
      <c r="A23" s="19" t="s">
        <v>89</v>
      </c>
      <c r="B23" s="1">
        <v>150</v>
      </c>
      <c r="C23" s="1">
        <v>19</v>
      </c>
      <c r="D23" s="1">
        <v>25.4</v>
      </c>
      <c r="E23" s="1">
        <v>3</v>
      </c>
      <c r="F23" s="1">
        <v>316</v>
      </c>
      <c r="G23" s="1">
        <v>7.0000000000000007E-2</v>
      </c>
      <c r="H23" s="1">
        <v>0.37</v>
      </c>
      <c r="I23" s="1">
        <v>222</v>
      </c>
      <c r="J23" s="1">
        <v>2.35</v>
      </c>
      <c r="K23" s="1">
        <v>0.46</v>
      </c>
      <c r="L23" s="1">
        <v>359</v>
      </c>
      <c r="M23" s="1">
        <v>333</v>
      </c>
      <c r="N23" s="1">
        <v>26</v>
      </c>
      <c r="O23" s="1">
        <v>191</v>
      </c>
      <c r="P23" s="1">
        <v>39</v>
      </c>
      <c r="Q23" s="1">
        <v>28.4</v>
      </c>
      <c r="R23" s="1">
        <v>58</v>
      </c>
      <c r="S23" s="1">
        <v>2.23</v>
      </c>
      <c r="T23" s="22" t="s">
        <v>128</v>
      </c>
    </row>
    <row r="24" spans="1:20" ht="74.25" customHeight="1" x14ac:dyDescent="0.25">
      <c r="A24" s="19" t="s">
        <v>122</v>
      </c>
      <c r="B24" s="1">
        <v>60</v>
      </c>
      <c r="C24" s="1">
        <v>0.91</v>
      </c>
      <c r="D24" s="1">
        <v>2.8</v>
      </c>
      <c r="E24" s="1">
        <v>4.43</v>
      </c>
      <c r="F24" s="1">
        <v>46.8</v>
      </c>
      <c r="G24" s="1">
        <v>0.01</v>
      </c>
      <c r="H24" s="1">
        <v>7.42</v>
      </c>
      <c r="I24" s="1">
        <v>10.1</v>
      </c>
      <c r="J24" s="1">
        <v>0</v>
      </c>
      <c r="K24" s="1">
        <v>0.02</v>
      </c>
      <c r="L24" s="1">
        <v>18</v>
      </c>
      <c r="M24" s="1">
        <v>18</v>
      </c>
      <c r="N24" s="1">
        <v>10</v>
      </c>
      <c r="O24" s="1">
        <v>204</v>
      </c>
      <c r="P24" s="1">
        <v>8.6</v>
      </c>
      <c r="Q24" s="1">
        <v>0.21</v>
      </c>
      <c r="R24" s="1">
        <v>6.1</v>
      </c>
      <c r="S24" s="1">
        <v>0.46</v>
      </c>
      <c r="T24" s="22" t="s">
        <v>129</v>
      </c>
    </row>
    <row r="25" spans="1:20" ht="75" x14ac:dyDescent="0.25">
      <c r="A25" s="19" t="s">
        <v>27</v>
      </c>
      <c r="B25" s="1">
        <v>200</v>
      </c>
      <c r="C25" s="1">
        <v>0.2</v>
      </c>
      <c r="D25" s="1">
        <v>0</v>
      </c>
      <c r="E25" s="1">
        <v>6.5</v>
      </c>
      <c r="F25" s="1">
        <v>26.8</v>
      </c>
      <c r="G25" s="1">
        <v>0</v>
      </c>
      <c r="H25" s="1">
        <v>0.04</v>
      </c>
      <c r="I25" s="1">
        <v>0.3</v>
      </c>
      <c r="J25" s="1">
        <v>0</v>
      </c>
      <c r="K25" s="1">
        <v>0.01</v>
      </c>
      <c r="L25" s="1">
        <v>4.5</v>
      </c>
      <c r="M25" s="1">
        <v>7.2</v>
      </c>
      <c r="N25" s="1">
        <v>3.8</v>
      </c>
      <c r="O25" s="1">
        <v>20.8</v>
      </c>
      <c r="P25" s="1">
        <v>0</v>
      </c>
      <c r="Q25" s="1">
        <v>0</v>
      </c>
      <c r="R25" s="1">
        <v>0</v>
      </c>
      <c r="S25" s="1">
        <v>0.73</v>
      </c>
      <c r="T25" s="22" t="s">
        <v>126</v>
      </c>
    </row>
    <row r="26" spans="1:20" ht="33.75" customHeight="1" x14ac:dyDescent="0.25">
      <c r="A26" s="19" t="s">
        <v>95</v>
      </c>
      <c r="B26" s="1">
        <v>100</v>
      </c>
      <c r="C26" s="1">
        <v>0.4</v>
      </c>
      <c r="D26" s="1">
        <v>0.4</v>
      </c>
      <c r="E26" s="1">
        <v>9.8000000000000007</v>
      </c>
      <c r="F26" s="1">
        <v>47</v>
      </c>
      <c r="G26" s="1">
        <v>0.03</v>
      </c>
      <c r="H26" s="1">
        <v>10</v>
      </c>
      <c r="I26" s="1">
        <v>0.01</v>
      </c>
      <c r="J26" s="1">
        <v>0</v>
      </c>
      <c r="K26" s="1">
        <v>0.02</v>
      </c>
      <c r="L26" s="1">
        <v>16</v>
      </c>
      <c r="M26" s="1">
        <v>11</v>
      </c>
      <c r="N26" s="1">
        <v>8</v>
      </c>
      <c r="O26" s="1">
        <v>278</v>
      </c>
      <c r="P26" s="1">
        <v>2</v>
      </c>
      <c r="Q26" s="1">
        <v>0</v>
      </c>
      <c r="R26" s="1">
        <v>0.01</v>
      </c>
      <c r="S26" s="1">
        <v>2.2000000000000002</v>
      </c>
      <c r="T26" s="22" t="s">
        <v>88</v>
      </c>
    </row>
    <row r="27" spans="1:20" x14ac:dyDescent="0.25">
      <c r="A27" s="19" t="s">
        <v>28</v>
      </c>
      <c r="B27" s="1">
        <v>40</v>
      </c>
      <c r="C27" s="1">
        <v>3.05</v>
      </c>
      <c r="D27" s="1">
        <v>0.25</v>
      </c>
      <c r="E27" s="1">
        <v>20.07</v>
      </c>
      <c r="F27" s="1">
        <v>94.73</v>
      </c>
      <c r="G27" s="1">
        <v>0.06</v>
      </c>
      <c r="H27" s="1">
        <v>0</v>
      </c>
      <c r="I27" s="1">
        <v>0</v>
      </c>
      <c r="J27" s="1">
        <v>0</v>
      </c>
      <c r="K27" s="1">
        <v>0.02</v>
      </c>
      <c r="L27" s="1">
        <v>9.1999999999999993</v>
      </c>
      <c r="M27" s="1">
        <v>33.6</v>
      </c>
      <c r="N27" s="1">
        <v>13.2</v>
      </c>
      <c r="O27" s="1">
        <v>51.6</v>
      </c>
      <c r="P27" s="1">
        <v>0</v>
      </c>
      <c r="Q27" s="1">
        <v>0</v>
      </c>
      <c r="R27" s="1">
        <v>0.01</v>
      </c>
      <c r="S27" s="1">
        <v>0.8</v>
      </c>
      <c r="T27" s="22" t="s">
        <v>29</v>
      </c>
    </row>
    <row r="28" spans="1:20" ht="9" customHeight="1" thickBot="1" x14ac:dyDescent="0.3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</row>
    <row r="29" spans="1:20" ht="15.75" thickBot="1" x14ac:dyDescent="0.3">
      <c r="A29" s="23" t="s">
        <v>10</v>
      </c>
      <c r="B29" s="2">
        <f>SUM(B23:B27)</f>
        <v>550</v>
      </c>
      <c r="C29" s="2">
        <f t="shared" ref="C29:S29" si="1">SUM(C23:C27)</f>
        <v>23.56</v>
      </c>
      <c r="D29" s="2">
        <f t="shared" si="1"/>
        <v>28.849999999999998</v>
      </c>
      <c r="E29" s="2">
        <f t="shared" si="1"/>
        <v>43.8</v>
      </c>
      <c r="F29" s="2">
        <f t="shared" si="1"/>
        <v>531.33000000000004</v>
      </c>
      <c r="G29" s="2">
        <f>SUM(G23:G27)</f>
        <v>0.16999999999999998</v>
      </c>
      <c r="H29" s="2">
        <f t="shared" si="1"/>
        <v>17.829999999999998</v>
      </c>
      <c r="I29" s="2">
        <f t="shared" si="1"/>
        <v>232.41</v>
      </c>
      <c r="J29" s="2">
        <f t="shared" si="1"/>
        <v>2.35</v>
      </c>
      <c r="K29" s="2">
        <f t="shared" si="1"/>
        <v>0.53</v>
      </c>
      <c r="L29" s="2">
        <f t="shared" si="1"/>
        <v>406.7</v>
      </c>
      <c r="M29" s="2">
        <f t="shared" si="1"/>
        <v>402.8</v>
      </c>
      <c r="N29" s="2">
        <f t="shared" si="1"/>
        <v>61</v>
      </c>
      <c r="O29" s="2">
        <f t="shared" si="1"/>
        <v>745.4</v>
      </c>
      <c r="P29" s="2">
        <f t="shared" si="1"/>
        <v>49.6</v>
      </c>
      <c r="Q29" s="2">
        <f t="shared" si="1"/>
        <v>28.61</v>
      </c>
      <c r="R29" s="2">
        <f t="shared" si="1"/>
        <v>64.12</v>
      </c>
      <c r="S29" s="2">
        <f t="shared" si="1"/>
        <v>6.42</v>
      </c>
      <c r="T29" s="24"/>
    </row>
    <row r="30" spans="1:20" x14ac:dyDescent="0.25">
      <c r="A30" s="72" t="s">
        <v>11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</row>
    <row r="31" spans="1:20" ht="7.5" customHeight="1" x14ac:dyDescent="0.25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</row>
    <row r="32" spans="1:20" ht="30" x14ac:dyDescent="0.25">
      <c r="A32" s="19" t="s">
        <v>114</v>
      </c>
      <c r="B32" s="1">
        <v>100</v>
      </c>
      <c r="C32" s="1">
        <v>16.53</v>
      </c>
      <c r="D32" s="1">
        <v>23.88</v>
      </c>
      <c r="E32" s="1">
        <v>8.1300000000000008</v>
      </c>
      <c r="F32" s="1">
        <v>313.27999999999997</v>
      </c>
      <c r="G32" s="1">
        <v>0.06</v>
      </c>
      <c r="H32" s="1">
        <v>0.11600000000000001</v>
      </c>
      <c r="I32" s="1">
        <v>0.03</v>
      </c>
      <c r="J32" s="1">
        <v>0.19</v>
      </c>
      <c r="K32" s="1">
        <v>0.13</v>
      </c>
      <c r="L32" s="1">
        <v>40</v>
      </c>
      <c r="M32" s="1">
        <v>170.42</v>
      </c>
      <c r="N32" s="1">
        <v>26.82</v>
      </c>
      <c r="O32" s="1">
        <v>308.62</v>
      </c>
      <c r="P32" s="1">
        <v>6.57</v>
      </c>
      <c r="Q32" s="1">
        <v>0</v>
      </c>
      <c r="R32" s="1">
        <v>0.04</v>
      </c>
      <c r="S32" s="1">
        <v>2.78</v>
      </c>
      <c r="T32" s="22" t="s">
        <v>80</v>
      </c>
    </row>
    <row r="33" spans="1:20" ht="30" x14ac:dyDescent="0.25">
      <c r="A33" s="19" t="s">
        <v>50</v>
      </c>
      <c r="B33" s="1">
        <v>150</v>
      </c>
      <c r="C33" s="1">
        <v>2.89</v>
      </c>
      <c r="D33" s="1">
        <v>6.25</v>
      </c>
      <c r="E33" s="1">
        <v>23.32</v>
      </c>
      <c r="F33" s="1">
        <v>161.38999999999999</v>
      </c>
      <c r="G33" s="1">
        <v>0.14000000000000001</v>
      </c>
      <c r="H33" s="1">
        <v>21.75</v>
      </c>
      <c r="I33" s="1">
        <v>0.04</v>
      </c>
      <c r="J33" s="1">
        <v>0.11</v>
      </c>
      <c r="K33" s="1">
        <v>0.1</v>
      </c>
      <c r="L33" s="1">
        <v>18</v>
      </c>
      <c r="M33" s="1">
        <v>81</v>
      </c>
      <c r="N33" s="1">
        <v>33</v>
      </c>
      <c r="O33" s="1">
        <v>629</v>
      </c>
      <c r="P33" s="1">
        <v>26</v>
      </c>
      <c r="Q33" s="1">
        <v>0.31</v>
      </c>
      <c r="R33" s="1">
        <v>0.4</v>
      </c>
      <c r="S33" s="1">
        <v>1.2</v>
      </c>
      <c r="T33" s="22" t="s">
        <v>90</v>
      </c>
    </row>
    <row r="34" spans="1:20" ht="30" x14ac:dyDescent="0.25">
      <c r="A34" s="19" t="s">
        <v>118</v>
      </c>
      <c r="B34" s="1">
        <v>60</v>
      </c>
      <c r="C34" s="1">
        <v>0.95</v>
      </c>
      <c r="D34" s="1">
        <v>4.0599999999999996</v>
      </c>
      <c r="E34" s="1">
        <v>4.9400000000000004</v>
      </c>
      <c r="F34" s="1">
        <v>61.57</v>
      </c>
      <c r="G34" s="1">
        <v>0.01</v>
      </c>
      <c r="H34" s="1">
        <v>15.18</v>
      </c>
      <c r="I34" s="1">
        <v>0</v>
      </c>
      <c r="J34" s="1">
        <v>0</v>
      </c>
      <c r="K34" s="1">
        <v>0.01</v>
      </c>
      <c r="L34" s="1">
        <v>30.6</v>
      </c>
      <c r="M34" s="1">
        <v>18.63</v>
      </c>
      <c r="N34" s="1">
        <v>8.6199999999999992</v>
      </c>
      <c r="O34" s="1">
        <v>156.38999999999999</v>
      </c>
      <c r="P34" s="1">
        <v>1.64</v>
      </c>
      <c r="Q34" s="1">
        <v>0</v>
      </c>
      <c r="R34" s="1">
        <v>0.01</v>
      </c>
      <c r="S34" s="1">
        <v>0.35</v>
      </c>
      <c r="T34" s="22" t="s">
        <v>81</v>
      </c>
    </row>
    <row r="35" spans="1:20" x14ac:dyDescent="0.25">
      <c r="A35" s="19" t="s">
        <v>28</v>
      </c>
      <c r="B35" s="1">
        <v>40</v>
      </c>
      <c r="C35" s="1">
        <v>3.05</v>
      </c>
      <c r="D35" s="1">
        <v>0.25</v>
      </c>
      <c r="E35" s="1">
        <v>20.07</v>
      </c>
      <c r="F35" s="1">
        <v>94.73</v>
      </c>
      <c r="G35" s="1">
        <v>0.06</v>
      </c>
      <c r="H35" s="1">
        <v>0</v>
      </c>
      <c r="I35" s="1">
        <v>0</v>
      </c>
      <c r="J35" s="1">
        <v>0</v>
      </c>
      <c r="K35" s="1">
        <v>0.02</v>
      </c>
      <c r="L35" s="1">
        <v>9.1999999999999993</v>
      </c>
      <c r="M35" s="1">
        <v>33.6</v>
      </c>
      <c r="N35" s="1">
        <v>13.2</v>
      </c>
      <c r="O35" s="1">
        <v>51.6</v>
      </c>
      <c r="P35" s="1">
        <v>0</v>
      </c>
      <c r="Q35" s="1">
        <v>0</v>
      </c>
      <c r="R35" s="1">
        <v>0.01</v>
      </c>
      <c r="S35" s="1">
        <v>0.8</v>
      </c>
      <c r="T35" s="22" t="s">
        <v>29</v>
      </c>
    </row>
    <row r="36" spans="1:20" ht="75" x14ac:dyDescent="0.25">
      <c r="A36" s="19" t="s">
        <v>127</v>
      </c>
      <c r="B36" s="1">
        <v>200</v>
      </c>
      <c r="C36" s="1">
        <v>0.3</v>
      </c>
      <c r="D36" s="1">
        <v>0</v>
      </c>
      <c r="E36" s="1">
        <v>6.7</v>
      </c>
      <c r="F36" s="1">
        <v>27.9</v>
      </c>
      <c r="G36" s="1">
        <v>0</v>
      </c>
      <c r="H36" s="1">
        <v>1.1599999999999999</v>
      </c>
      <c r="I36" s="1">
        <v>0.38</v>
      </c>
      <c r="J36" s="1">
        <v>0</v>
      </c>
      <c r="K36" s="1">
        <v>0.01</v>
      </c>
      <c r="L36" s="1">
        <v>6.9</v>
      </c>
      <c r="M36" s="1">
        <v>8.5</v>
      </c>
      <c r="N36" s="1">
        <v>4.5999999999999996</v>
      </c>
      <c r="O36" s="1">
        <v>30.2</v>
      </c>
      <c r="P36" s="1">
        <v>0</v>
      </c>
      <c r="Q36" s="1">
        <v>0.02</v>
      </c>
      <c r="R36" s="1">
        <v>0.7</v>
      </c>
      <c r="S36" s="1">
        <v>0.77</v>
      </c>
      <c r="T36" s="22" t="s">
        <v>119</v>
      </c>
    </row>
    <row r="37" spans="1:20" ht="10.5" customHeight="1" thickBot="1" x14ac:dyDescent="0.3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</row>
    <row r="38" spans="1:20" x14ac:dyDescent="0.25">
      <c r="A38" s="25" t="s">
        <v>12</v>
      </c>
      <c r="B38" s="3">
        <f>SUM(B32:B36)</f>
        <v>550</v>
      </c>
      <c r="C38" s="3">
        <f t="shared" ref="C38:S38" si="2">SUM(C32:C36)</f>
        <v>23.720000000000002</v>
      </c>
      <c r="D38" s="3">
        <f t="shared" si="2"/>
        <v>34.44</v>
      </c>
      <c r="E38" s="3">
        <f t="shared" si="2"/>
        <v>63.160000000000004</v>
      </c>
      <c r="F38" s="3">
        <f t="shared" si="2"/>
        <v>658.87</v>
      </c>
      <c r="G38" s="3">
        <f>SUM(G32:G36)</f>
        <v>0.27</v>
      </c>
      <c r="H38" s="3">
        <f t="shared" si="2"/>
        <v>38.205999999999996</v>
      </c>
      <c r="I38" s="3">
        <f t="shared" si="2"/>
        <v>0.45</v>
      </c>
      <c r="J38" s="3">
        <f t="shared" si="2"/>
        <v>0.3</v>
      </c>
      <c r="K38" s="3">
        <f t="shared" si="2"/>
        <v>0.27</v>
      </c>
      <c r="L38" s="3">
        <f t="shared" si="2"/>
        <v>104.7</v>
      </c>
      <c r="M38" s="3">
        <f t="shared" si="2"/>
        <v>312.15000000000003</v>
      </c>
      <c r="N38" s="3">
        <f t="shared" si="2"/>
        <v>86.24</v>
      </c>
      <c r="O38" s="3">
        <f t="shared" si="2"/>
        <v>1175.81</v>
      </c>
      <c r="P38" s="3">
        <f t="shared" si="2"/>
        <v>34.21</v>
      </c>
      <c r="Q38" s="3">
        <f t="shared" si="2"/>
        <v>0.33</v>
      </c>
      <c r="R38" s="3">
        <f t="shared" si="2"/>
        <v>1.1599999999999999</v>
      </c>
      <c r="S38" s="3">
        <f t="shared" si="2"/>
        <v>5.8999999999999986</v>
      </c>
      <c r="T38" s="26"/>
    </row>
    <row r="39" spans="1:20" x14ac:dyDescent="0.25">
      <c r="A39" s="72" t="s">
        <v>13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</row>
    <row r="40" spans="1:20" ht="9" customHeight="1" x14ac:dyDescent="0.25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</row>
    <row r="41" spans="1:20" ht="30" x14ac:dyDescent="0.25">
      <c r="A41" s="19" t="s">
        <v>91</v>
      </c>
      <c r="B41" s="1">
        <v>180</v>
      </c>
      <c r="C41" s="1">
        <v>15.51</v>
      </c>
      <c r="D41" s="1">
        <v>14.76</v>
      </c>
      <c r="E41" s="1">
        <v>34.97</v>
      </c>
      <c r="F41" s="1">
        <v>331.71</v>
      </c>
      <c r="G41" s="1">
        <v>0.08</v>
      </c>
      <c r="H41" s="1">
        <v>0.5</v>
      </c>
      <c r="I41" s="1">
        <v>0.13</v>
      </c>
      <c r="J41" s="1">
        <v>0.25</v>
      </c>
      <c r="K41" s="1">
        <v>0.42</v>
      </c>
      <c r="L41" s="1">
        <v>290</v>
      </c>
      <c r="M41" s="1">
        <v>347.08</v>
      </c>
      <c r="N41" s="1">
        <v>42.33</v>
      </c>
      <c r="O41" s="1">
        <v>292.39</v>
      </c>
      <c r="P41" s="1">
        <v>3.27</v>
      </c>
      <c r="Q41" s="1">
        <v>0.04</v>
      </c>
      <c r="R41" s="1">
        <v>0.05</v>
      </c>
      <c r="S41" s="1">
        <v>1.23</v>
      </c>
      <c r="T41" s="22" t="s">
        <v>82</v>
      </c>
    </row>
    <row r="42" spans="1:20" ht="75" x14ac:dyDescent="0.25">
      <c r="A42" s="19" t="s">
        <v>27</v>
      </c>
      <c r="B42" s="44">
        <v>200</v>
      </c>
      <c r="C42" s="45">
        <v>0.2</v>
      </c>
      <c r="D42" s="44">
        <v>0</v>
      </c>
      <c r="E42" s="44">
        <v>6.5</v>
      </c>
      <c r="F42" s="44">
        <v>26.8</v>
      </c>
      <c r="G42" s="44">
        <v>0</v>
      </c>
      <c r="H42" s="1">
        <v>0.04</v>
      </c>
      <c r="I42" s="1">
        <v>0.3</v>
      </c>
      <c r="J42" s="1">
        <v>0</v>
      </c>
      <c r="K42" s="1">
        <v>0.01</v>
      </c>
      <c r="L42" s="1">
        <v>4.5</v>
      </c>
      <c r="M42" s="1">
        <v>7.2</v>
      </c>
      <c r="N42" s="1">
        <v>3.8</v>
      </c>
      <c r="O42" s="1">
        <v>20.8</v>
      </c>
      <c r="P42" s="1">
        <v>0</v>
      </c>
      <c r="Q42" s="1">
        <v>0</v>
      </c>
      <c r="R42" s="1">
        <v>0</v>
      </c>
      <c r="S42" s="1">
        <v>0.73</v>
      </c>
      <c r="T42" s="22" t="s">
        <v>126</v>
      </c>
    </row>
    <row r="43" spans="1:20" ht="33" customHeight="1" x14ac:dyDescent="0.25">
      <c r="A43" s="19" t="s">
        <v>95</v>
      </c>
      <c r="B43" s="1">
        <v>100</v>
      </c>
      <c r="C43" s="47">
        <v>1</v>
      </c>
      <c r="D43" s="47">
        <v>0.2</v>
      </c>
      <c r="E43" s="47">
        <v>9</v>
      </c>
      <c r="F43" s="47">
        <v>42</v>
      </c>
      <c r="G43" s="1">
        <v>0.03</v>
      </c>
      <c r="H43" s="1">
        <v>38</v>
      </c>
      <c r="I43" s="1">
        <v>0.01</v>
      </c>
      <c r="J43" s="1">
        <v>0</v>
      </c>
      <c r="K43" s="1">
        <v>0.02</v>
      </c>
      <c r="L43" s="1">
        <v>35</v>
      </c>
      <c r="M43" s="1">
        <v>11</v>
      </c>
      <c r="N43" s="1">
        <v>8</v>
      </c>
      <c r="O43" s="1">
        <v>278</v>
      </c>
      <c r="P43" s="1">
        <v>2</v>
      </c>
      <c r="Q43" s="1">
        <v>0</v>
      </c>
      <c r="R43" s="1">
        <v>0.01</v>
      </c>
      <c r="S43" s="1">
        <v>2.2000000000000002</v>
      </c>
      <c r="T43" s="22" t="s">
        <v>88</v>
      </c>
    </row>
    <row r="44" spans="1:20" x14ac:dyDescent="0.25">
      <c r="A44" s="19" t="s">
        <v>28</v>
      </c>
      <c r="B44" s="46">
        <v>40</v>
      </c>
      <c r="C44" s="46">
        <v>3.05</v>
      </c>
      <c r="D44" s="46">
        <v>0.25</v>
      </c>
      <c r="E44" s="46">
        <v>20.07</v>
      </c>
      <c r="F44" s="46">
        <v>94.73</v>
      </c>
      <c r="G44" s="46">
        <v>0.06</v>
      </c>
      <c r="H44" s="1">
        <v>0</v>
      </c>
      <c r="I44" s="1">
        <v>0</v>
      </c>
      <c r="J44" s="1">
        <v>0</v>
      </c>
      <c r="K44" s="1">
        <v>0.02</v>
      </c>
      <c r="L44" s="1">
        <v>9.1999999999999993</v>
      </c>
      <c r="M44" s="1">
        <v>33.6</v>
      </c>
      <c r="N44" s="1">
        <v>13.2</v>
      </c>
      <c r="O44" s="1">
        <v>51.6</v>
      </c>
      <c r="P44" s="1">
        <v>0</v>
      </c>
      <c r="Q44" s="1">
        <v>0</v>
      </c>
      <c r="R44" s="1">
        <v>0.01</v>
      </c>
      <c r="S44" s="1">
        <v>0.8</v>
      </c>
      <c r="T44" s="22" t="s">
        <v>29</v>
      </c>
    </row>
    <row r="45" spans="1:20" ht="10.5" customHeight="1" thickBot="1" x14ac:dyDescent="0.3">
      <c r="A45" s="77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</row>
    <row r="46" spans="1:20" ht="30" thickBot="1" x14ac:dyDescent="0.3">
      <c r="A46" s="27" t="s">
        <v>14</v>
      </c>
      <c r="B46" s="2">
        <f>B42+B43+B44+150+30</f>
        <v>520</v>
      </c>
      <c r="C46" s="2">
        <f t="shared" ref="C46:S46" si="3">SUM(C41:C44)</f>
        <v>19.760000000000002</v>
      </c>
      <c r="D46" s="2">
        <f>SUM(D41:D44)</f>
        <v>15.209999999999999</v>
      </c>
      <c r="E46" s="2">
        <f>SUM(E41:E44)</f>
        <v>70.539999999999992</v>
      </c>
      <c r="F46" s="2">
        <f t="shared" si="3"/>
        <v>495.24</v>
      </c>
      <c r="G46" s="2">
        <f t="shared" si="3"/>
        <v>0.16999999999999998</v>
      </c>
      <c r="H46" s="2">
        <f t="shared" si="3"/>
        <v>38.54</v>
      </c>
      <c r="I46" s="2">
        <f t="shared" si="3"/>
        <v>0.44</v>
      </c>
      <c r="J46" s="2">
        <f t="shared" si="3"/>
        <v>0.25</v>
      </c>
      <c r="K46" s="2">
        <f t="shared" si="3"/>
        <v>0.47000000000000003</v>
      </c>
      <c r="L46" s="2">
        <f t="shared" si="3"/>
        <v>338.7</v>
      </c>
      <c r="M46" s="2">
        <f t="shared" si="3"/>
        <v>398.88</v>
      </c>
      <c r="N46" s="2">
        <f t="shared" si="3"/>
        <v>67.33</v>
      </c>
      <c r="O46" s="2">
        <f t="shared" si="3"/>
        <v>642.79000000000008</v>
      </c>
      <c r="P46" s="2">
        <f t="shared" si="3"/>
        <v>5.27</v>
      </c>
      <c r="Q46" s="2">
        <f t="shared" si="3"/>
        <v>0.04</v>
      </c>
      <c r="R46" s="2">
        <f t="shared" si="3"/>
        <v>7.0000000000000007E-2</v>
      </c>
      <c r="S46" s="2">
        <f t="shared" si="3"/>
        <v>4.96</v>
      </c>
      <c r="T46" s="24"/>
    </row>
    <row r="47" spans="1:20" x14ac:dyDescent="0.25">
      <c r="A47" s="72" t="s">
        <v>15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</row>
    <row r="48" spans="1:20" ht="9.75" customHeight="1" x14ac:dyDescent="0.25">
      <c r="A48" s="78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80"/>
    </row>
    <row r="49" spans="1:20" ht="30" x14ac:dyDescent="0.25">
      <c r="A49" s="28" t="s">
        <v>135</v>
      </c>
      <c r="B49" s="1">
        <v>90</v>
      </c>
      <c r="C49" s="1">
        <v>13.47</v>
      </c>
      <c r="D49" s="1">
        <v>16.41</v>
      </c>
      <c r="E49" s="1">
        <v>3.27</v>
      </c>
      <c r="F49" s="1">
        <v>214.85</v>
      </c>
      <c r="G49" s="1">
        <v>0.04</v>
      </c>
      <c r="H49" s="1">
        <v>1.66</v>
      </c>
      <c r="I49" s="1">
        <v>0.02</v>
      </c>
      <c r="J49" s="1">
        <v>0</v>
      </c>
      <c r="K49" s="1">
        <v>0.09</v>
      </c>
      <c r="L49" s="1">
        <v>17.100000000000001</v>
      </c>
      <c r="M49" s="1">
        <v>117.76</v>
      </c>
      <c r="N49" s="1">
        <v>17.2</v>
      </c>
      <c r="O49" s="1">
        <v>312.77</v>
      </c>
      <c r="P49" s="1">
        <v>6.07</v>
      </c>
      <c r="Q49" s="1">
        <v>0</v>
      </c>
      <c r="R49" s="1">
        <v>0.03</v>
      </c>
      <c r="S49" s="1">
        <v>1.8</v>
      </c>
      <c r="T49" s="22" t="s">
        <v>33</v>
      </c>
    </row>
    <row r="50" spans="1:20" ht="75" x14ac:dyDescent="0.25">
      <c r="A50" s="28" t="s">
        <v>51</v>
      </c>
      <c r="B50" s="1">
        <v>150</v>
      </c>
      <c r="C50" s="1">
        <v>8.3000000000000007</v>
      </c>
      <c r="D50" s="1">
        <v>6.3</v>
      </c>
      <c r="E50" s="1">
        <v>36</v>
      </c>
      <c r="F50" s="1">
        <v>233.7</v>
      </c>
      <c r="G50" s="1">
        <v>0.21</v>
      </c>
      <c r="H50" s="1">
        <v>0</v>
      </c>
      <c r="I50" s="1">
        <v>19.2</v>
      </c>
      <c r="J50" s="1">
        <v>0.09</v>
      </c>
      <c r="K50" s="1">
        <v>0.12</v>
      </c>
      <c r="L50" s="1">
        <v>15</v>
      </c>
      <c r="M50" s="1">
        <v>181</v>
      </c>
      <c r="N50" s="1">
        <v>120</v>
      </c>
      <c r="O50" s="1">
        <v>219</v>
      </c>
      <c r="P50" s="1">
        <v>22</v>
      </c>
      <c r="Q50" s="1">
        <v>3.52</v>
      </c>
      <c r="R50" s="1">
        <v>16</v>
      </c>
      <c r="S50" s="1">
        <v>4.04</v>
      </c>
      <c r="T50" s="22" t="s">
        <v>130</v>
      </c>
    </row>
    <row r="51" spans="1:20" ht="75" x14ac:dyDescent="0.25">
      <c r="A51" s="19" t="s">
        <v>107</v>
      </c>
      <c r="B51" s="1">
        <v>60</v>
      </c>
      <c r="C51" s="1">
        <v>0.7</v>
      </c>
      <c r="D51" s="1">
        <v>0.1</v>
      </c>
      <c r="E51" s="1">
        <v>2.2999999999999998</v>
      </c>
      <c r="F51" s="1">
        <v>12.8</v>
      </c>
      <c r="G51" s="1">
        <v>0.04</v>
      </c>
      <c r="H51" s="1">
        <v>15</v>
      </c>
      <c r="I51" s="1">
        <v>79.8</v>
      </c>
      <c r="J51" s="1">
        <v>0</v>
      </c>
      <c r="K51" s="1">
        <v>0.02</v>
      </c>
      <c r="L51" s="1">
        <v>8.4</v>
      </c>
      <c r="M51" s="1">
        <v>16</v>
      </c>
      <c r="N51" s="1">
        <v>12</v>
      </c>
      <c r="O51" s="1">
        <v>174</v>
      </c>
      <c r="P51" s="1">
        <v>1.2</v>
      </c>
      <c r="Q51" s="1">
        <v>0.24</v>
      </c>
      <c r="R51" s="1">
        <v>12</v>
      </c>
      <c r="S51" s="1">
        <v>0.54</v>
      </c>
      <c r="T51" s="22" t="s">
        <v>111</v>
      </c>
    </row>
    <row r="52" spans="1:20" ht="30" x14ac:dyDescent="0.25">
      <c r="A52" s="28" t="s">
        <v>101</v>
      </c>
      <c r="B52" s="1">
        <v>15</v>
      </c>
      <c r="C52" s="1">
        <v>0.3</v>
      </c>
      <c r="D52" s="1">
        <v>0</v>
      </c>
      <c r="E52" s="1">
        <v>48.9</v>
      </c>
      <c r="F52" s="1">
        <v>187.5</v>
      </c>
      <c r="G52" s="1">
        <v>0</v>
      </c>
      <c r="H52" s="1">
        <v>0</v>
      </c>
      <c r="I52" s="1">
        <v>0</v>
      </c>
      <c r="J52" s="1">
        <v>0</v>
      </c>
      <c r="K52" s="1">
        <v>0.03</v>
      </c>
      <c r="L52" s="48">
        <v>0.6</v>
      </c>
      <c r="M52" s="48">
        <v>0</v>
      </c>
      <c r="N52" s="48">
        <v>5.25</v>
      </c>
      <c r="O52" s="48">
        <v>0</v>
      </c>
      <c r="P52" s="48">
        <v>0</v>
      </c>
      <c r="Q52" s="48">
        <v>0</v>
      </c>
      <c r="R52" s="48">
        <v>0</v>
      </c>
      <c r="S52" s="49">
        <v>1.35</v>
      </c>
      <c r="T52" s="22" t="s">
        <v>31</v>
      </c>
    </row>
    <row r="53" spans="1:20" ht="75" x14ac:dyDescent="0.25">
      <c r="A53" s="28" t="s">
        <v>127</v>
      </c>
      <c r="B53" s="1">
        <v>200</v>
      </c>
      <c r="C53" s="1">
        <v>0.3</v>
      </c>
      <c r="D53" s="1">
        <v>0</v>
      </c>
      <c r="E53" s="1">
        <v>6.7</v>
      </c>
      <c r="F53" s="1">
        <v>27.9</v>
      </c>
      <c r="G53" s="1">
        <v>0</v>
      </c>
      <c r="H53" s="1">
        <v>1.1599999999999999</v>
      </c>
      <c r="I53" s="1">
        <v>0.38</v>
      </c>
      <c r="J53" s="1">
        <v>0</v>
      </c>
      <c r="K53" s="1">
        <v>0.01</v>
      </c>
      <c r="L53" s="1">
        <v>6.9</v>
      </c>
      <c r="M53" s="1">
        <v>8.5</v>
      </c>
      <c r="N53" s="1">
        <v>4.5999999999999996</v>
      </c>
      <c r="O53" s="1">
        <v>30.2</v>
      </c>
      <c r="P53" s="1">
        <v>0</v>
      </c>
      <c r="Q53" s="1">
        <v>0.02</v>
      </c>
      <c r="R53" s="1">
        <v>0.7</v>
      </c>
      <c r="S53" s="1">
        <v>0.77</v>
      </c>
      <c r="T53" s="22" t="s">
        <v>119</v>
      </c>
    </row>
    <row r="54" spans="1:20" x14ac:dyDescent="0.25">
      <c r="A54" s="28" t="s">
        <v>28</v>
      </c>
      <c r="B54" s="1">
        <v>40</v>
      </c>
      <c r="C54" s="1">
        <v>3.05</v>
      </c>
      <c r="D54" s="1">
        <v>0.25</v>
      </c>
      <c r="E54" s="1">
        <v>20.07</v>
      </c>
      <c r="F54" s="1">
        <v>94.73</v>
      </c>
      <c r="G54" s="1">
        <v>0.06</v>
      </c>
      <c r="H54" s="1">
        <v>0</v>
      </c>
      <c r="I54" s="1">
        <v>0</v>
      </c>
      <c r="J54" s="1">
        <v>0</v>
      </c>
      <c r="K54" s="1">
        <v>0.02</v>
      </c>
      <c r="L54" s="1">
        <v>9.1999999999999993</v>
      </c>
      <c r="M54" s="1">
        <v>33.6</v>
      </c>
      <c r="N54" s="1">
        <v>13.2</v>
      </c>
      <c r="O54" s="1">
        <v>51.6</v>
      </c>
      <c r="P54" s="1">
        <v>0</v>
      </c>
      <c r="Q54" s="1">
        <v>0</v>
      </c>
      <c r="R54" s="1">
        <v>0.01</v>
      </c>
      <c r="S54" s="1">
        <v>0.8</v>
      </c>
      <c r="T54" s="22" t="s">
        <v>29</v>
      </c>
    </row>
    <row r="55" spans="1:20" ht="9" customHeight="1" thickBot="1" x14ac:dyDescent="0.3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</row>
    <row r="56" spans="1:20" x14ac:dyDescent="0.25">
      <c r="A56" s="29" t="s">
        <v>16</v>
      </c>
      <c r="B56" s="4">
        <f>SUM(B49:B54)</f>
        <v>555</v>
      </c>
      <c r="C56" s="4">
        <f t="shared" ref="C56:S56" si="4">SUM(C49:C54)</f>
        <v>26.120000000000005</v>
      </c>
      <c r="D56" s="4">
        <f t="shared" si="4"/>
        <v>23.060000000000002</v>
      </c>
      <c r="E56" s="4">
        <f t="shared" si="4"/>
        <v>117.24000000000001</v>
      </c>
      <c r="F56" s="4">
        <f t="shared" si="4"/>
        <v>771.4799999999999</v>
      </c>
      <c r="G56" s="4">
        <f t="shared" si="4"/>
        <v>0.35</v>
      </c>
      <c r="H56" s="4">
        <f t="shared" si="4"/>
        <v>17.82</v>
      </c>
      <c r="I56" s="4">
        <f t="shared" si="4"/>
        <v>99.399999999999991</v>
      </c>
      <c r="J56" s="4">
        <f t="shared" si="4"/>
        <v>0.09</v>
      </c>
      <c r="K56" s="4">
        <f t="shared" si="4"/>
        <v>0.29000000000000004</v>
      </c>
      <c r="L56" s="4">
        <f t="shared" si="4"/>
        <v>57.2</v>
      </c>
      <c r="M56" s="4">
        <f t="shared" si="4"/>
        <v>356.86</v>
      </c>
      <c r="N56" s="4">
        <f t="shared" si="4"/>
        <v>172.24999999999997</v>
      </c>
      <c r="O56" s="4">
        <f t="shared" si="4"/>
        <v>787.57</v>
      </c>
      <c r="P56" s="4">
        <f t="shared" si="4"/>
        <v>29.27</v>
      </c>
      <c r="Q56" s="4">
        <f t="shared" si="4"/>
        <v>3.78</v>
      </c>
      <c r="R56" s="4">
        <f t="shared" si="4"/>
        <v>28.740000000000002</v>
      </c>
      <c r="S56" s="4">
        <f t="shared" si="4"/>
        <v>9.3000000000000007</v>
      </c>
      <c r="T56" s="30"/>
    </row>
    <row r="57" spans="1:20" x14ac:dyDescent="0.25">
      <c r="A57" s="72" t="s">
        <v>17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</row>
    <row r="58" spans="1:20" ht="9" customHeight="1" x14ac:dyDescent="0.25">
      <c r="A58" s="76"/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</row>
    <row r="59" spans="1:20" ht="74.25" customHeight="1" x14ac:dyDescent="0.25">
      <c r="A59" s="19" t="s">
        <v>112</v>
      </c>
      <c r="B59" s="1">
        <v>200</v>
      </c>
      <c r="C59" s="1">
        <v>8.6</v>
      </c>
      <c r="D59" s="1">
        <v>11.3</v>
      </c>
      <c r="E59" s="1">
        <v>34.299999999999997</v>
      </c>
      <c r="F59" s="1">
        <v>272.89999999999998</v>
      </c>
      <c r="G59" s="1">
        <v>0.21</v>
      </c>
      <c r="H59" s="1">
        <v>0.52</v>
      </c>
      <c r="I59" s="1">
        <v>40.200000000000003</v>
      </c>
      <c r="J59" s="1">
        <v>0.13</v>
      </c>
      <c r="K59" s="1">
        <v>0.17</v>
      </c>
      <c r="L59" s="1">
        <v>139</v>
      </c>
      <c r="M59" s="1">
        <v>233</v>
      </c>
      <c r="N59" s="1">
        <v>63</v>
      </c>
      <c r="O59" s="1">
        <v>274</v>
      </c>
      <c r="P59" s="1">
        <v>51</v>
      </c>
      <c r="Q59" s="1">
        <v>14.6</v>
      </c>
      <c r="R59" s="1">
        <v>62</v>
      </c>
      <c r="S59" s="1">
        <v>1.85</v>
      </c>
      <c r="T59" s="22" t="s">
        <v>113</v>
      </c>
    </row>
    <row r="60" spans="1:20" ht="74.25" customHeight="1" x14ac:dyDescent="0.25">
      <c r="A60" s="19" t="s">
        <v>134</v>
      </c>
      <c r="B60" s="1">
        <v>10</v>
      </c>
      <c r="C60" s="1">
        <v>0.1</v>
      </c>
      <c r="D60" s="1">
        <v>7.2</v>
      </c>
      <c r="E60" s="1">
        <v>0.1</v>
      </c>
      <c r="F60" s="1">
        <v>66.099999999999994</v>
      </c>
      <c r="G60" s="1">
        <v>0</v>
      </c>
      <c r="H60" s="1">
        <v>0</v>
      </c>
      <c r="I60" s="1">
        <v>45</v>
      </c>
      <c r="J60" s="1">
        <v>0.13</v>
      </c>
      <c r="K60" s="1">
        <v>0.01</v>
      </c>
      <c r="L60" s="1">
        <v>2.4</v>
      </c>
      <c r="M60" s="1">
        <v>3</v>
      </c>
      <c r="N60" s="1">
        <v>0</v>
      </c>
      <c r="O60" s="1">
        <v>3</v>
      </c>
      <c r="P60" s="1">
        <v>0</v>
      </c>
      <c r="Q60" s="1">
        <v>0.1</v>
      </c>
      <c r="R60" s="1">
        <v>0.3</v>
      </c>
      <c r="S60" s="1">
        <v>0.02</v>
      </c>
      <c r="T60" s="22" t="s">
        <v>94</v>
      </c>
    </row>
    <row r="61" spans="1:20" ht="30" x14ac:dyDescent="0.25">
      <c r="A61" s="19" t="s">
        <v>95</v>
      </c>
      <c r="B61" s="1">
        <v>100</v>
      </c>
      <c r="C61" s="1">
        <v>1</v>
      </c>
      <c r="D61" s="1">
        <v>0.2</v>
      </c>
      <c r="E61" s="1">
        <v>9</v>
      </c>
      <c r="F61" s="1">
        <v>42</v>
      </c>
      <c r="G61" s="1">
        <v>0.03</v>
      </c>
      <c r="H61" s="1">
        <v>38</v>
      </c>
      <c r="I61" s="1">
        <v>0.01</v>
      </c>
      <c r="J61" s="1">
        <v>0</v>
      </c>
      <c r="K61" s="1">
        <v>0.02</v>
      </c>
      <c r="L61" s="1">
        <v>16</v>
      </c>
      <c r="M61" s="1">
        <v>11</v>
      </c>
      <c r="N61" s="1">
        <v>8</v>
      </c>
      <c r="O61" s="1">
        <v>278</v>
      </c>
      <c r="P61" s="1">
        <v>2</v>
      </c>
      <c r="Q61" s="1">
        <v>0</v>
      </c>
      <c r="R61" s="1">
        <v>0.01</v>
      </c>
      <c r="S61" s="1">
        <v>2.2000000000000002</v>
      </c>
      <c r="T61" s="22" t="s">
        <v>88</v>
      </c>
    </row>
    <row r="62" spans="1:20" ht="75" x14ac:dyDescent="0.25">
      <c r="A62" s="19" t="s">
        <v>42</v>
      </c>
      <c r="B62" s="1">
        <v>200</v>
      </c>
      <c r="C62" s="1">
        <v>4.5999999999999996</v>
      </c>
      <c r="D62" s="1">
        <v>3.6</v>
      </c>
      <c r="E62" s="1">
        <v>12.6</v>
      </c>
      <c r="F62" s="1">
        <v>100.4</v>
      </c>
      <c r="G62" s="1">
        <v>0.04</v>
      </c>
      <c r="H62" s="1">
        <v>0.68</v>
      </c>
      <c r="I62" s="1">
        <v>17.3</v>
      </c>
      <c r="J62" s="1">
        <v>0</v>
      </c>
      <c r="K62" s="1">
        <v>0.17</v>
      </c>
      <c r="L62" s="1">
        <v>143</v>
      </c>
      <c r="M62" s="1">
        <v>130</v>
      </c>
      <c r="N62" s="1">
        <v>34</v>
      </c>
      <c r="O62" s="1">
        <v>220</v>
      </c>
      <c r="P62" s="1">
        <v>12</v>
      </c>
      <c r="Q62" s="1">
        <v>2.29</v>
      </c>
      <c r="R62" s="1">
        <v>38</v>
      </c>
      <c r="S62" s="1">
        <v>1.0900000000000001</v>
      </c>
      <c r="T62" s="22" t="s">
        <v>125</v>
      </c>
    </row>
    <row r="63" spans="1:20" x14ac:dyDescent="0.25">
      <c r="A63" s="19" t="s">
        <v>28</v>
      </c>
      <c r="B63" s="1">
        <v>40</v>
      </c>
      <c r="C63" s="1">
        <v>3.05</v>
      </c>
      <c r="D63" s="1">
        <v>0.25</v>
      </c>
      <c r="E63" s="1">
        <v>20.07</v>
      </c>
      <c r="F63" s="1">
        <v>94.73</v>
      </c>
      <c r="G63" s="1">
        <v>0.06</v>
      </c>
      <c r="H63" s="1">
        <v>0</v>
      </c>
      <c r="I63" s="1">
        <v>0</v>
      </c>
      <c r="J63" s="1">
        <v>0</v>
      </c>
      <c r="K63" s="1">
        <v>0.02</v>
      </c>
      <c r="L63" s="1">
        <v>9.1999999999999993</v>
      </c>
      <c r="M63" s="1">
        <v>33.6</v>
      </c>
      <c r="N63" s="1">
        <v>13.2</v>
      </c>
      <c r="O63" s="1">
        <v>51.6</v>
      </c>
      <c r="P63" s="1">
        <v>0</v>
      </c>
      <c r="Q63" s="1">
        <v>0</v>
      </c>
      <c r="R63" s="1">
        <v>0.01</v>
      </c>
      <c r="S63" s="1">
        <v>0.8</v>
      </c>
      <c r="T63" s="22" t="s">
        <v>29</v>
      </c>
    </row>
    <row r="64" spans="1:20" ht="11.25" customHeight="1" thickBot="1" x14ac:dyDescent="0.3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</row>
    <row r="65" spans="1:20" x14ac:dyDescent="0.25">
      <c r="A65" s="29" t="s">
        <v>18</v>
      </c>
      <c r="B65" s="3">
        <f>SUM(B59:B63)</f>
        <v>550</v>
      </c>
      <c r="C65" s="3">
        <f t="shared" ref="C65:S65" si="5">SUM(C59:C63)</f>
        <v>17.349999999999998</v>
      </c>
      <c r="D65" s="3">
        <f t="shared" si="5"/>
        <v>22.55</v>
      </c>
      <c r="E65" s="3">
        <f t="shared" si="5"/>
        <v>76.069999999999993</v>
      </c>
      <c r="F65" s="3">
        <f t="shared" si="5"/>
        <v>576.13</v>
      </c>
      <c r="G65" s="3">
        <f t="shared" si="5"/>
        <v>0.33999999999999997</v>
      </c>
      <c r="H65" s="3">
        <f t="shared" si="5"/>
        <v>39.200000000000003</v>
      </c>
      <c r="I65" s="3">
        <f t="shared" si="5"/>
        <v>102.51</v>
      </c>
      <c r="J65" s="3">
        <f t="shared" si="5"/>
        <v>0.26</v>
      </c>
      <c r="K65" s="3">
        <f t="shared" si="5"/>
        <v>0.39</v>
      </c>
      <c r="L65" s="3">
        <f t="shared" si="5"/>
        <v>309.59999999999997</v>
      </c>
      <c r="M65" s="3">
        <f t="shared" si="5"/>
        <v>410.6</v>
      </c>
      <c r="N65" s="3">
        <f t="shared" si="5"/>
        <v>118.2</v>
      </c>
      <c r="O65" s="3">
        <f t="shared" si="5"/>
        <v>826.6</v>
      </c>
      <c r="P65" s="3">
        <f t="shared" si="5"/>
        <v>65</v>
      </c>
      <c r="Q65" s="3">
        <f t="shared" si="5"/>
        <v>16.989999999999998</v>
      </c>
      <c r="R65" s="3">
        <f t="shared" si="5"/>
        <v>100.32000000000001</v>
      </c>
      <c r="S65" s="3">
        <f t="shared" si="5"/>
        <v>5.96</v>
      </c>
      <c r="T65" s="26"/>
    </row>
    <row r="66" spans="1:20" x14ac:dyDescent="0.25">
      <c r="A66" s="72" t="s">
        <v>19</v>
      </c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</row>
    <row r="67" spans="1:20" ht="9" customHeight="1" x14ac:dyDescent="0.25">
      <c r="A67" s="76"/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</row>
    <row r="68" spans="1:20" ht="30" x14ac:dyDescent="0.25">
      <c r="A68" s="28" t="s">
        <v>115</v>
      </c>
      <c r="B68" s="1">
        <v>100</v>
      </c>
      <c r="C68" s="1">
        <v>14.6</v>
      </c>
      <c r="D68" s="1">
        <v>12.6</v>
      </c>
      <c r="E68" s="1">
        <v>46.8</v>
      </c>
      <c r="F68" s="1">
        <v>346.5</v>
      </c>
      <c r="G68" s="1">
        <v>0.08</v>
      </c>
      <c r="H68" s="1">
        <v>2.72</v>
      </c>
      <c r="I68" s="1">
        <v>315.7</v>
      </c>
      <c r="J68" s="1">
        <v>0.17</v>
      </c>
      <c r="K68" s="1">
        <v>0.08</v>
      </c>
      <c r="L68" s="1">
        <v>144.28</v>
      </c>
      <c r="M68" s="1">
        <v>208</v>
      </c>
      <c r="N68" s="1">
        <v>55.71</v>
      </c>
      <c r="O68" s="1">
        <v>427.14</v>
      </c>
      <c r="P68" s="1">
        <v>144</v>
      </c>
      <c r="Q68" s="1">
        <v>12.3</v>
      </c>
      <c r="R68" s="1">
        <v>631.4</v>
      </c>
      <c r="S68" s="1">
        <v>1.05</v>
      </c>
      <c r="T68" s="22" t="s">
        <v>132</v>
      </c>
    </row>
    <row r="69" spans="1:20" ht="75" x14ac:dyDescent="0.25">
      <c r="A69" s="28" t="s">
        <v>32</v>
      </c>
      <c r="B69" s="1">
        <v>150</v>
      </c>
      <c r="C69" s="1">
        <v>3.2</v>
      </c>
      <c r="D69" s="1">
        <v>5.2</v>
      </c>
      <c r="E69" s="1">
        <v>19.8</v>
      </c>
      <c r="F69" s="1">
        <v>139.4</v>
      </c>
      <c r="G69" s="1">
        <v>0.12</v>
      </c>
      <c r="H69" s="1">
        <v>10.199999999999999</v>
      </c>
      <c r="I69" s="1">
        <v>23.8</v>
      </c>
      <c r="J69" s="1">
        <v>0.09</v>
      </c>
      <c r="K69" s="1">
        <v>0.11</v>
      </c>
      <c r="L69" s="1">
        <v>39</v>
      </c>
      <c r="M69" s="1">
        <v>84</v>
      </c>
      <c r="N69" s="1">
        <v>28</v>
      </c>
      <c r="O69" s="1">
        <v>625</v>
      </c>
      <c r="P69" s="1">
        <v>28</v>
      </c>
      <c r="Q69" s="1">
        <v>0.78</v>
      </c>
      <c r="R69" s="1">
        <v>43</v>
      </c>
      <c r="S69" s="1">
        <v>1.03</v>
      </c>
      <c r="T69" s="22" t="s">
        <v>96</v>
      </c>
    </row>
    <row r="70" spans="1:20" ht="75" x14ac:dyDescent="0.25">
      <c r="A70" s="28" t="s">
        <v>53</v>
      </c>
      <c r="B70" s="1">
        <v>60</v>
      </c>
      <c r="C70" s="1">
        <v>0.8</v>
      </c>
      <c r="D70" s="1">
        <v>2.7</v>
      </c>
      <c r="E70" s="1">
        <v>4.5999999999999996</v>
      </c>
      <c r="F70" s="1">
        <v>45.6</v>
      </c>
      <c r="G70" s="1">
        <v>0.01</v>
      </c>
      <c r="H70" s="1">
        <v>2.2799999999999998</v>
      </c>
      <c r="I70" s="1">
        <v>0.68</v>
      </c>
      <c r="J70" s="1">
        <v>0</v>
      </c>
      <c r="K70" s="1">
        <v>0.02</v>
      </c>
      <c r="L70" s="1">
        <v>19</v>
      </c>
      <c r="M70" s="1">
        <v>22</v>
      </c>
      <c r="N70" s="1">
        <v>11</v>
      </c>
      <c r="O70" s="1">
        <v>136</v>
      </c>
      <c r="P70" s="1">
        <v>12</v>
      </c>
      <c r="Q70" s="1">
        <v>0.35</v>
      </c>
      <c r="R70" s="1">
        <v>11</v>
      </c>
      <c r="S70" s="1">
        <v>0.7</v>
      </c>
      <c r="T70" s="22" t="s">
        <v>97</v>
      </c>
    </row>
    <row r="71" spans="1:20" ht="75" x14ac:dyDescent="0.25">
      <c r="A71" s="28" t="s">
        <v>27</v>
      </c>
      <c r="B71" s="1">
        <v>200</v>
      </c>
      <c r="C71" s="1">
        <v>0.2</v>
      </c>
      <c r="D71" s="1">
        <v>0</v>
      </c>
      <c r="E71" s="1">
        <v>6.5</v>
      </c>
      <c r="F71" s="1">
        <v>26.8</v>
      </c>
      <c r="G71" s="1">
        <v>0</v>
      </c>
      <c r="H71" s="1">
        <v>0.04</v>
      </c>
      <c r="I71" s="1">
        <v>0.3</v>
      </c>
      <c r="J71" s="1">
        <v>0</v>
      </c>
      <c r="K71" s="1">
        <v>0.01</v>
      </c>
      <c r="L71" s="1">
        <v>4.5</v>
      </c>
      <c r="M71" s="1">
        <v>7.2</v>
      </c>
      <c r="N71" s="1">
        <v>3.8</v>
      </c>
      <c r="O71" s="1">
        <v>20.8</v>
      </c>
      <c r="P71" s="1">
        <v>0</v>
      </c>
      <c r="Q71" s="1">
        <v>0</v>
      </c>
      <c r="R71" s="1">
        <v>0</v>
      </c>
      <c r="S71" s="1">
        <v>0.73</v>
      </c>
      <c r="T71" s="22" t="s">
        <v>126</v>
      </c>
    </row>
    <row r="72" spans="1:20" x14ac:dyDescent="0.25">
      <c r="A72" s="28" t="s">
        <v>28</v>
      </c>
      <c r="B72" s="1">
        <v>40</v>
      </c>
      <c r="C72" s="1">
        <v>3.05</v>
      </c>
      <c r="D72" s="1">
        <v>0.25</v>
      </c>
      <c r="E72" s="1">
        <v>20.07</v>
      </c>
      <c r="F72" s="1">
        <v>94.73</v>
      </c>
      <c r="G72" s="1">
        <v>0.06</v>
      </c>
      <c r="H72" s="1">
        <v>0</v>
      </c>
      <c r="I72" s="1">
        <v>0</v>
      </c>
      <c r="J72" s="1">
        <v>0</v>
      </c>
      <c r="K72" s="1">
        <v>0.02</v>
      </c>
      <c r="L72" s="1">
        <v>9.1999999999999993</v>
      </c>
      <c r="M72" s="1">
        <v>33.6</v>
      </c>
      <c r="N72" s="1">
        <v>13.2</v>
      </c>
      <c r="O72" s="1">
        <v>51.6</v>
      </c>
      <c r="P72" s="1">
        <v>0</v>
      </c>
      <c r="Q72" s="1">
        <v>0</v>
      </c>
      <c r="R72" s="1">
        <v>0.01</v>
      </c>
      <c r="S72" s="1">
        <v>0.8</v>
      </c>
      <c r="T72" s="22" t="s">
        <v>29</v>
      </c>
    </row>
    <row r="73" spans="1:20" ht="11.25" customHeight="1" thickBot="1" x14ac:dyDescent="0.3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</row>
    <row r="74" spans="1:20" x14ac:dyDescent="0.25">
      <c r="A74" s="25" t="s">
        <v>20</v>
      </c>
      <c r="B74" s="3">
        <f>SUM(B68:B72)</f>
        <v>550</v>
      </c>
      <c r="C74" s="3">
        <f t="shared" ref="C74:S74" si="6">SUM(C68:C72)</f>
        <v>21.85</v>
      </c>
      <c r="D74" s="3">
        <f t="shared" si="6"/>
        <v>20.75</v>
      </c>
      <c r="E74" s="3">
        <f t="shared" si="6"/>
        <v>97.769999999999982</v>
      </c>
      <c r="F74" s="3">
        <f t="shared" si="6"/>
        <v>653.03</v>
      </c>
      <c r="G74" s="3">
        <f t="shared" si="6"/>
        <v>0.27</v>
      </c>
      <c r="H74" s="3">
        <f t="shared" si="6"/>
        <v>15.239999999999998</v>
      </c>
      <c r="I74" s="3">
        <f t="shared" si="6"/>
        <v>340.48</v>
      </c>
      <c r="J74" s="3">
        <f t="shared" si="6"/>
        <v>0.26</v>
      </c>
      <c r="K74" s="3">
        <f t="shared" si="6"/>
        <v>0.24</v>
      </c>
      <c r="L74" s="3">
        <f t="shared" si="6"/>
        <v>215.98</v>
      </c>
      <c r="M74" s="3">
        <f t="shared" si="6"/>
        <v>354.8</v>
      </c>
      <c r="N74" s="3">
        <f t="shared" si="6"/>
        <v>111.71000000000001</v>
      </c>
      <c r="O74" s="3">
        <f t="shared" si="6"/>
        <v>1260.5399999999997</v>
      </c>
      <c r="P74" s="3">
        <f t="shared" si="6"/>
        <v>184</v>
      </c>
      <c r="Q74" s="3">
        <f t="shared" si="6"/>
        <v>13.43</v>
      </c>
      <c r="R74" s="3">
        <f t="shared" si="6"/>
        <v>685.41</v>
      </c>
      <c r="S74" s="3">
        <f t="shared" si="6"/>
        <v>4.3100000000000005</v>
      </c>
      <c r="T74" s="26"/>
    </row>
    <row r="75" spans="1:20" x14ac:dyDescent="0.25">
      <c r="A75" s="72" t="s">
        <v>21</v>
      </c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</row>
    <row r="76" spans="1:20" ht="10.5" customHeight="1" x14ac:dyDescent="0.25">
      <c r="A76" s="78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80"/>
    </row>
    <row r="77" spans="1:20" ht="30" x14ac:dyDescent="0.25">
      <c r="A77" s="19" t="s">
        <v>116</v>
      </c>
      <c r="B77" s="1">
        <v>100</v>
      </c>
      <c r="C77" s="1">
        <v>13.26</v>
      </c>
      <c r="D77" s="1">
        <v>11.23</v>
      </c>
      <c r="E77" s="1">
        <v>3.52</v>
      </c>
      <c r="F77" s="1">
        <v>185</v>
      </c>
      <c r="G77" s="1">
        <v>0.2</v>
      </c>
      <c r="H77" s="1">
        <v>12.4</v>
      </c>
      <c r="I77" s="1">
        <v>5782</v>
      </c>
      <c r="J77" s="1">
        <v>0.01</v>
      </c>
      <c r="K77" s="1">
        <v>0.14499999999999999</v>
      </c>
      <c r="L77" s="1">
        <v>238.75</v>
      </c>
      <c r="M77" s="1">
        <v>199.97</v>
      </c>
      <c r="N77" s="1">
        <v>17.47</v>
      </c>
      <c r="O77" s="1">
        <v>239</v>
      </c>
      <c r="P77" s="1">
        <v>0</v>
      </c>
      <c r="Q77" s="1">
        <v>6.06</v>
      </c>
      <c r="R77" s="1">
        <v>0.13</v>
      </c>
      <c r="S77" s="1">
        <v>4.3</v>
      </c>
      <c r="T77" s="22" t="s">
        <v>34</v>
      </c>
    </row>
    <row r="78" spans="1:20" ht="75" x14ac:dyDescent="0.25">
      <c r="A78" s="19" t="s">
        <v>52</v>
      </c>
      <c r="B78" s="1">
        <v>150</v>
      </c>
      <c r="C78" s="1">
        <v>3.7</v>
      </c>
      <c r="D78" s="1">
        <v>4.8</v>
      </c>
      <c r="E78" s="1">
        <v>36.5</v>
      </c>
      <c r="F78" s="1">
        <v>203.5</v>
      </c>
      <c r="G78" s="1">
        <v>0.03</v>
      </c>
      <c r="H78" s="1">
        <v>0</v>
      </c>
      <c r="I78" s="1">
        <v>18.399999999999999</v>
      </c>
      <c r="J78" s="1">
        <v>0.09</v>
      </c>
      <c r="K78" s="1">
        <v>0.03</v>
      </c>
      <c r="L78" s="1">
        <v>6.9</v>
      </c>
      <c r="M78" s="1">
        <v>73</v>
      </c>
      <c r="N78" s="1">
        <v>24</v>
      </c>
      <c r="O78" s="1">
        <v>46.6</v>
      </c>
      <c r="P78" s="1">
        <v>21</v>
      </c>
      <c r="Q78" s="1">
        <v>7.24</v>
      </c>
      <c r="R78" s="1">
        <v>27</v>
      </c>
      <c r="S78" s="1">
        <v>0.49</v>
      </c>
      <c r="T78" s="22" t="s">
        <v>98</v>
      </c>
    </row>
    <row r="79" spans="1:20" ht="75" x14ac:dyDescent="0.25">
      <c r="A79" s="19" t="s">
        <v>27</v>
      </c>
      <c r="B79" s="1">
        <v>200</v>
      </c>
      <c r="C79" s="1">
        <v>0.2</v>
      </c>
      <c r="D79" s="1">
        <v>0</v>
      </c>
      <c r="E79" s="1">
        <v>6.5</v>
      </c>
      <c r="F79" s="1">
        <v>26.8</v>
      </c>
      <c r="G79" s="1">
        <v>0</v>
      </c>
      <c r="H79" s="1">
        <v>0.04</v>
      </c>
      <c r="I79" s="1">
        <v>0.3</v>
      </c>
      <c r="J79" s="1">
        <v>0</v>
      </c>
      <c r="K79" s="1">
        <v>0.01</v>
      </c>
      <c r="L79" s="1">
        <v>4.5</v>
      </c>
      <c r="M79" s="1">
        <v>7.2</v>
      </c>
      <c r="N79" s="1">
        <v>3.8</v>
      </c>
      <c r="O79" s="1">
        <v>20.8</v>
      </c>
      <c r="P79" s="1">
        <v>0</v>
      </c>
      <c r="Q79" s="1">
        <v>0</v>
      </c>
      <c r="R79" s="1">
        <v>0</v>
      </c>
      <c r="S79" s="1">
        <v>0.73</v>
      </c>
      <c r="T79" s="22" t="s">
        <v>126</v>
      </c>
    </row>
    <row r="80" spans="1:20" x14ac:dyDescent="0.25">
      <c r="A80" s="19" t="s">
        <v>28</v>
      </c>
      <c r="B80" s="1">
        <v>40</v>
      </c>
      <c r="C80" s="1">
        <v>3.05</v>
      </c>
      <c r="D80" s="1">
        <v>0.25</v>
      </c>
      <c r="E80" s="1">
        <v>20.07</v>
      </c>
      <c r="F80" s="1">
        <v>94.73</v>
      </c>
      <c r="G80" s="1">
        <v>0.06</v>
      </c>
      <c r="H80" s="1">
        <v>0</v>
      </c>
      <c r="I80" s="1">
        <v>0</v>
      </c>
      <c r="J80" s="1">
        <v>0</v>
      </c>
      <c r="K80" s="1">
        <v>0.02</v>
      </c>
      <c r="L80" s="1">
        <v>9.1999999999999993</v>
      </c>
      <c r="M80" s="1">
        <v>33.6</v>
      </c>
      <c r="N80" s="1">
        <v>13.2</v>
      </c>
      <c r="O80" s="1">
        <v>51.6</v>
      </c>
      <c r="P80" s="1">
        <v>0</v>
      </c>
      <c r="Q80" s="1">
        <v>0</v>
      </c>
      <c r="R80" s="1">
        <v>0.01</v>
      </c>
      <c r="S80" s="1">
        <v>0.8</v>
      </c>
      <c r="T80" s="22" t="s">
        <v>29</v>
      </c>
    </row>
    <row r="81" spans="1:20" ht="30" x14ac:dyDescent="0.25">
      <c r="A81" s="19" t="s">
        <v>100</v>
      </c>
      <c r="B81" s="31" t="s">
        <v>99</v>
      </c>
      <c r="C81" s="1">
        <v>1.5</v>
      </c>
      <c r="D81" s="1">
        <v>1.96</v>
      </c>
      <c r="E81" s="1">
        <v>14</v>
      </c>
      <c r="F81" s="1">
        <v>83.4</v>
      </c>
      <c r="G81" s="1">
        <v>0.02</v>
      </c>
      <c r="H81" s="1">
        <v>0</v>
      </c>
      <c r="I81" s="1">
        <v>0</v>
      </c>
      <c r="J81" s="1">
        <v>0</v>
      </c>
      <c r="K81" s="1">
        <v>0.01</v>
      </c>
      <c r="L81" s="1">
        <v>5.8</v>
      </c>
      <c r="M81" s="1">
        <v>18</v>
      </c>
      <c r="N81" s="1">
        <v>4</v>
      </c>
      <c r="O81" s="1">
        <v>22</v>
      </c>
      <c r="P81" s="1">
        <v>0</v>
      </c>
      <c r="Q81" s="1">
        <v>0</v>
      </c>
      <c r="R81" s="1">
        <v>0</v>
      </c>
      <c r="S81" s="1">
        <v>0.42</v>
      </c>
      <c r="T81" s="22" t="s">
        <v>30</v>
      </c>
    </row>
    <row r="82" spans="1:20" ht="9.75" customHeight="1" thickBot="1" x14ac:dyDescent="0.3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</row>
    <row r="83" spans="1:20" x14ac:dyDescent="0.25">
      <c r="A83" s="29" t="s">
        <v>22</v>
      </c>
      <c r="B83" s="32">
        <f>B77+B78+B79+B80+B81</f>
        <v>510</v>
      </c>
      <c r="C83" s="5">
        <f t="shared" ref="C83:S83" si="7">SUM(C77:C81)</f>
        <v>21.71</v>
      </c>
      <c r="D83" s="5">
        <f t="shared" si="7"/>
        <v>18.240000000000002</v>
      </c>
      <c r="E83" s="5">
        <f t="shared" si="7"/>
        <v>80.59</v>
      </c>
      <c r="F83" s="5">
        <f t="shared" si="7"/>
        <v>593.43000000000006</v>
      </c>
      <c r="G83" s="5">
        <f t="shared" si="7"/>
        <v>0.31000000000000005</v>
      </c>
      <c r="H83" s="5">
        <f t="shared" si="7"/>
        <v>12.44</v>
      </c>
      <c r="I83" s="5">
        <f t="shared" si="7"/>
        <v>5800.7</v>
      </c>
      <c r="J83" s="5">
        <f t="shared" si="7"/>
        <v>9.9999999999999992E-2</v>
      </c>
      <c r="K83" s="16">
        <f>SUM(K77:K81)</f>
        <v>0.215</v>
      </c>
      <c r="L83" s="5">
        <f t="shared" si="7"/>
        <v>265.15000000000003</v>
      </c>
      <c r="M83" s="5">
        <f t="shared" si="7"/>
        <v>331.77000000000004</v>
      </c>
      <c r="N83" s="5">
        <f t="shared" si="7"/>
        <v>62.47</v>
      </c>
      <c r="O83" s="5">
        <f t="shared" si="7"/>
        <v>380.00000000000006</v>
      </c>
      <c r="P83" s="5">
        <f t="shared" si="7"/>
        <v>21</v>
      </c>
      <c r="Q83" s="5">
        <f t="shared" si="7"/>
        <v>13.3</v>
      </c>
      <c r="R83" s="5">
        <f t="shared" si="7"/>
        <v>27.14</v>
      </c>
      <c r="S83" s="5">
        <f t="shared" si="7"/>
        <v>6.7399999999999993</v>
      </c>
      <c r="T83" s="26"/>
    </row>
    <row r="84" spans="1:20" x14ac:dyDescent="0.25">
      <c r="A84" s="72" t="s">
        <v>23</v>
      </c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</row>
    <row r="85" spans="1:20" ht="9.75" customHeight="1" x14ac:dyDescent="0.25">
      <c r="A85" s="76"/>
      <c r="B85" s="76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</row>
    <row r="86" spans="1:20" ht="45" x14ac:dyDescent="0.25">
      <c r="A86" s="19" t="s">
        <v>117</v>
      </c>
      <c r="B86" s="1">
        <v>100</v>
      </c>
      <c r="C86" s="1">
        <v>10.050000000000001</v>
      </c>
      <c r="D86" s="1">
        <v>11.34</v>
      </c>
      <c r="E86" s="1">
        <v>11.9</v>
      </c>
      <c r="F86" s="1">
        <v>190</v>
      </c>
      <c r="G86" s="1">
        <v>7.0000000000000007E-2</v>
      </c>
      <c r="H86" s="1">
        <v>0.66</v>
      </c>
      <c r="I86" s="1">
        <v>32.9</v>
      </c>
      <c r="J86" s="1">
        <v>0</v>
      </c>
      <c r="K86" s="1">
        <v>7.0000000000000007E-2</v>
      </c>
      <c r="L86" s="1">
        <v>44.2</v>
      </c>
      <c r="M86" s="1">
        <v>176</v>
      </c>
      <c r="N86" s="1">
        <v>25.03</v>
      </c>
      <c r="O86" s="1">
        <v>234</v>
      </c>
      <c r="P86" s="1">
        <v>6.3E-3</v>
      </c>
      <c r="Q86" s="1">
        <v>0.01</v>
      </c>
      <c r="R86" s="1">
        <v>7.0000000000000007E-2</v>
      </c>
      <c r="S86" s="1">
        <v>1.69</v>
      </c>
      <c r="T86" s="22" t="s">
        <v>102</v>
      </c>
    </row>
    <row r="87" spans="1:20" ht="75" x14ac:dyDescent="0.25">
      <c r="A87" s="19" t="s">
        <v>133</v>
      </c>
      <c r="B87" s="1">
        <v>150</v>
      </c>
      <c r="C87" s="1">
        <v>5.4</v>
      </c>
      <c r="D87" s="1">
        <v>4.9000000000000004</v>
      </c>
      <c r="E87" s="1">
        <v>32.799999999999997</v>
      </c>
      <c r="F87" s="1">
        <v>196.8</v>
      </c>
      <c r="G87" s="1">
        <v>0.06</v>
      </c>
      <c r="H87" s="1">
        <v>0</v>
      </c>
      <c r="I87" s="1">
        <v>0</v>
      </c>
      <c r="J87" s="1">
        <v>6.9000000000000006E-2</v>
      </c>
      <c r="K87" s="1">
        <v>0.03</v>
      </c>
      <c r="L87" s="1">
        <v>12</v>
      </c>
      <c r="M87" s="1">
        <v>41</v>
      </c>
      <c r="N87" s="1">
        <v>7.2</v>
      </c>
      <c r="O87" s="1">
        <v>53.8</v>
      </c>
      <c r="P87" s="1">
        <v>21</v>
      </c>
      <c r="Q87" s="1">
        <v>0.06</v>
      </c>
      <c r="R87" s="1">
        <v>12</v>
      </c>
      <c r="S87" s="1">
        <v>0.73</v>
      </c>
      <c r="T87" s="22" t="s">
        <v>103</v>
      </c>
    </row>
    <row r="88" spans="1:20" ht="75" x14ac:dyDescent="0.25">
      <c r="A88" s="19" t="s">
        <v>104</v>
      </c>
      <c r="B88" s="1">
        <v>60</v>
      </c>
      <c r="C88" s="1">
        <v>0.5</v>
      </c>
      <c r="D88" s="1">
        <v>0.1</v>
      </c>
      <c r="E88" s="1">
        <v>1.5</v>
      </c>
      <c r="F88" s="1">
        <v>8.5</v>
      </c>
      <c r="G88" s="1">
        <v>0.02</v>
      </c>
      <c r="H88" s="1">
        <v>6</v>
      </c>
      <c r="I88" s="1">
        <v>6</v>
      </c>
      <c r="J88" s="1">
        <v>0</v>
      </c>
      <c r="K88" s="1">
        <v>0.02</v>
      </c>
      <c r="L88" s="1">
        <v>14</v>
      </c>
      <c r="M88" s="1">
        <v>25</v>
      </c>
      <c r="N88" s="1">
        <v>8.4</v>
      </c>
      <c r="O88" s="1">
        <v>85</v>
      </c>
      <c r="P88" s="1">
        <v>1.8</v>
      </c>
      <c r="Q88" s="1">
        <v>0.18</v>
      </c>
      <c r="R88" s="1">
        <v>10</v>
      </c>
      <c r="S88" s="1">
        <v>0.36</v>
      </c>
      <c r="T88" s="22" t="s">
        <v>110</v>
      </c>
    </row>
    <row r="89" spans="1:20" ht="75" x14ac:dyDescent="0.25">
      <c r="A89" s="19" t="s">
        <v>127</v>
      </c>
      <c r="B89" s="1">
        <v>200</v>
      </c>
      <c r="C89" s="1">
        <v>0.3</v>
      </c>
      <c r="D89" s="1">
        <v>0</v>
      </c>
      <c r="E89" s="1">
        <v>6.7</v>
      </c>
      <c r="F89" s="1">
        <v>27.9</v>
      </c>
      <c r="G89" s="1">
        <v>0</v>
      </c>
      <c r="H89" s="1">
        <v>1.1599999999999999</v>
      </c>
      <c r="I89" s="1">
        <v>0.38</v>
      </c>
      <c r="J89" s="1">
        <v>0</v>
      </c>
      <c r="K89" s="1">
        <v>0.01</v>
      </c>
      <c r="L89" s="1">
        <v>6.9</v>
      </c>
      <c r="M89" s="1">
        <v>8.5</v>
      </c>
      <c r="N89" s="1">
        <v>4.5999999999999996</v>
      </c>
      <c r="O89" s="1">
        <v>30.2</v>
      </c>
      <c r="P89" s="1">
        <v>0</v>
      </c>
      <c r="Q89" s="1">
        <v>0.02</v>
      </c>
      <c r="R89" s="1">
        <v>0.7</v>
      </c>
      <c r="S89" s="1">
        <v>0.77</v>
      </c>
      <c r="T89" s="22" t="s">
        <v>119</v>
      </c>
    </row>
    <row r="90" spans="1:20" x14ac:dyDescent="0.25">
      <c r="A90" s="19" t="s">
        <v>28</v>
      </c>
      <c r="B90" s="1">
        <v>40</v>
      </c>
      <c r="C90" s="1">
        <v>3.05</v>
      </c>
      <c r="D90" s="1">
        <v>0.25</v>
      </c>
      <c r="E90" s="1">
        <v>20.07</v>
      </c>
      <c r="F90" s="1">
        <v>94.73</v>
      </c>
      <c r="G90" s="1">
        <v>0.06</v>
      </c>
      <c r="H90" s="1">
        <v>0</v>
      </c>
      <c r="I90" s="1">
        <v>0</v>
      </c>
      <c r="J90" s="1">
        <v>0</v>
      </c>
      <c r="K90" s="1">
        <v>0.02</v>
      </c>
      <c r="L90" s="1">
        <v>9.1999999999999993</v>
      </c>
      <c r="M90" s="1">
        <v>33.6</v>
      </c>
      <c r="N90" s="1">
        <v>13.2</v>
      </c>
      <c r="O90" s="1">
        <v>51.6</v>
      </c>
      <c r="P90" s="1">
        <v>0</v>
      </c>
      <c r="Q90" s="1">
        <v>0</v>
      </c>
      <c r="R90" s="1">
        <v>0.01</v>
      </c>
      <c r="S90" s="1">
        <v>0.8</v>
      </c>
      <c r="T90" s="22" t="s">
        <v>29</v>
      </c>
    </row>
    <row r="91" spans="1:20" ht="8.25" customHeight="1" thickBot="1" x14ac:dyDescent="0.3">
      <c r="A91" s="77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</row>
    <row r="92" spans="1:20" ht="15.75" thickBot="1" x14ac:dyDescent="0.3">
      <c r="A92" s="23" t="s">
        <v>24</v>
      </c>
      <c r="B92" s="6">
        <f>SUM(B86:B90)</f>
        <v>550</v>
      </c>
      <c r="C92" s="6">
        <f t="shared" ref="C92:S92" si="8">SUM(C86:C90)</f>
        <v>19.3</v>
      </c>
      <c r="D92" s="6">
        <f t="shared" si="8"/>
        <v>16.590000000000003</v>
      </c>
      <c r="E92" s="6">
        <f t="shared" si="8"/>
        <v>72.97</v>
      </c>
      <c r="F92" s="6">
        <f t="shared" si="8"/>
        <v>517.92999999999995</v>
      </c>
      <c r="G92" s="6">
        <f t="shared" si="8"/>
        <v>0.21</v>
      </c>
      <c r="H92" s="6">
        <f t="shared" si="8"/>
        <v>7.82</v>
      </c>
      <c r="I92" s="6">
        <f t="shared" si="8"/>
        <v>39.28</v>
      </c>
      <c r="J92" s="6">
        <f t="shared" si="8"/>
        <v>6.9000000000000006E-2</v>
      </c>
      <c r="K92" s="17">
        <f t="shared" si="8"/>
        <v>0.15</v>
      </c>
      <c r="L92" s="6">
        <f t="shared" si="8"/>
        <v>86.300000000000011</v>
      </c>
      <c r="M92" s="6">
        <f t="shared" si="8"/>
        <v>284.10000000000002</v>
      </c>
      <c r="N92" s="6">
        <f t="shared" si="8"/>
        <v>58.430000000000007</v>
      </c>
      <c r="O92" s="6">
        <f t="shared" si="8"/>
        <v>454.6</v>
      </c>
      <c r="P92" s="6">
        <f t="shared" si="8"/>
        <v>22.8063</v>
      </c>
      <c r="Q92" s="6">
        <f t="shared" si="8"/>
        <v>0.27</v>
      </c>
      <c r="R92" s="6">
        <f t="shared" si="8"/>
        <v>22.78</v>
      </c>
      <c r="S92" s="6">
        <f t="shared" si="8"/>
        <v>4.3499999999999996</v>
      </c>
      <c r="T92" s="24"/>
    </row>
    <row r="93" spans="1:20" x14ac:dyDescent="0.25">
      <c r="A93" s="75" t="s">
        <v>25</v>
      </c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</row>
    <row r="94" spans="1:20" ht="7.5" customHeight="1" x14ac:dyDescent="0.25">
      <c r="A94" s="84"/>
      <c r="B94" s="84"/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</row>
    <row r="95" spans="1:20" ht="76.5" customHeight="1" x14ac:dyDescent="0.25">
      <c r="A95" s="19" t="s">
        <v>105</v>
      </c>
      <c r="B95" s="1">
        <v>200</v>
      </c>
      <c r="C95" s="1">
        <v>5</v>
      </c>
      <c r="D95" s="1">
        <v>5.8</v>
      </c>
      <c r="E95" s="1">
        <v>24.1</v>
      </c>
      <c r="F95" s="1">
        <v>168.9</v>
      </c>
      <c r="G95" s="1">
        <v>7.0000000000000007E-2</v>
      </c>
      <c r="H95" s="1">
        <v>0.53</v>
      </c>
      <c r="I95" s="1">
        <v>27.2</v>
      </c>
      <c r="J95" s="1">
        <v>7.0000000000000007E-2</v>
      </c>
      <c r="K95" s="1">
        <v>0.12</v>
      </c>
      <c r="L95" s="1">
        <v>116</v>
      </c>
      <c r="M95" s="1">
        <v>124</v>
      </c>
      <c r="N95" s="1">
        <v>27</v>
      </c>
      <c r="O95" s="1">
        <v>157</v>
      </c>
      <c r="P95" s="1">
        <v>50</v>
      </c>
      <c r="Q95" s="1">
        <v>4.09</v>
      </c>
      <c r="R95" s="1">
        <v>31</v>
      </c>
      <c r="S95" s="1">
        <v>0.53</v>
      </c>
      <c r="T95" s="22" t="s">
        <v>93</v>
      </c>
    </row>
    <row r="96" spans="1:20" ht="77.25" customHeight="1" x14ac:dyDescent="0.25">
      <c r="A96" s="19" t="s">
        <v>27</v>
      </c>
      <c r="B96" s="1">
        <v>200</v>
      </c>
      <c r="C96" s="1">
        <v>0.2</v>
      </c>
      <c r="D96" s="1">
        <v>0</v>
      </c>
      <c r="E96" s="1">
        <v>6.5</v>
      </c>
      <c r="F96" s="1">
        <v>26.8</v>
      </c>
      <c r="G96" s="1">
        <v>0</v>
      </c>
      <c r="H96" s="1">
        <v>0.04</v>
      </c>
      <c r="I96" s="1">
        <v>0.3</v>
      </c>
      <c r="J96" s="1">
        <v>0</v>
      </c>
      <c r="K96" s="1">
        <v>0.01</v>
      </c>
      <c r="L96" s="1">
        <v>4.5</v>
      </c>
      <c r="M96" s="1">
        <v>7.2</v>
      </c>
      <c r="N96" s="1">
        <v>3.8</v>
      </c>
      <c r="O96" s="1">
        <v>20.8</v>
      </c>
      <c r="P96" s="1">
        <v>0</v>
      </c>
      <c r="Q96" s="1">
        <v>0</v>
      </c>
      <c r="R96" s="1">
        <v>0</v>
      </c>
      <c r="S96" s="1">
        <v>0.73</v>
      </c>
      <c r="T96" s="22" t="s">
        <v>126</v>
      </c>
    </row>
    <row r="97" spans="1:20" x14ac:dyDescent="0.25">
      <c r="A97" s="19" t="s">
        <v>28</v>
      </c>
      <c r="B97" s="1">
        <v>40</v>
      </c>
      <c r="C97" s="1">
        <v>3.05</v>
      </c>
      <c r="D97" s="1">
        <v>0.25</v>
      </c>
      <c r="E97" s="1">
        <v>20.07</v>
      </c>
      <c r="F97" s="1">
        <v>94.73</v>
      </c>
      <c r="G97" s="1">
        <v>0.06</v>
      </c>
      <c r="H97" s="1">
        <v>0</v>
      </c>
      <c r="I97" s="1">
        <v>0</v>
      </c>
      <c r="J97" s="1">
        <v>0</v>
      </c>
      <c r="K97" s="1">
        <v>0.02</v>
      </c>
      <c r="L97" s="1">
        <v>9.1999999999999993</v>
      </c>
      <c r="M97" s="1">
        <v>33.6</v>
      </c>
      <c r="N97" s="1">
        <v>13.2</v>
      </c>
      <c r="O97" s="1">
        <v>51.6</v>
      </c>
      <c r="P97" s="1">
        <v>0</v>
      </c>
      <c r="Q97" s="1">
        <v>0</v>
      </c>
      <c r="R97" s="1">
        <v>0.01</v>
      </c>
      <c r="S97" s="1">
        <v>0.8</v>
      </c>
      <c r="T97" s="22" t="s">
        <v>29</v>
      </c>
    </row>
    <row r="98" spans="1:20" ht="75" x14ac:dyDescent="0.25">
      <c r="A98" s="19" t="s">
        <v>134</v>
      </c>
      <c r="B98" s="1">
        <v>10</v>
      </c>
      <c r="C98" s="1">
        <v>0.1</v>
      </c>
      <c r="D98" s="1">
        <v>7.2</v>
      </c>
      <c r="E98" s="1">
        <v>0.1</v>
      </c>
      <c r="F98" s="1">
        <v>66.099999999999994</v>
      </c>
      <c r="G98" s="1">
        <v>0</v>
      </c>
      <c r="H98" s="1">
        <v>0</v>
      </c>
      <c r="I98" s="1">
        <v>45</v>
      </c>
      <c r="J98" s="1">
        <v>0.13</v>
      </c>
      <c r="K98" s="1">
        <v>0.01</v>
      </c>
      <c r="L98" s="1">
        <v>2.4</v>
      </c>
      <c r="M98" s="1">
        <v>3</v>
      </c>
      <c r="N98" s="1">
        <v>0</v>
      </c>
      <c r="O98" s="1">
        <v>3</v>
      </c>
      <c r="P98" s="1">
        <v>0</v>
      </c>
      <c r="Q98" s="1">
        <v>0.1</v>
      </c>
      <c r="R98" s="1">
        <v>0.3</v>
      </c>
      <c r="S98" s="1">
        <v>0.02</v>
      </c>
      <c r="T98" s="33" t="s">
        <v>94</v>
      </c>
    </row>
    <row r="99" spans="1:20" ht="75" x14ac:dyDescent="0.25">
      <c r="A99" s="19" t="s">
        <v>49</v>
      </c>
      <c r="B99" s="1">
        <v>15</v>
      </c>
      <c r="C99" s="1">
        <v>3.5</v>
      </c>
      <c r="D99" s="1">
        <v>4.4000000000000004</v>
      </c>
      <c r="E99" s="1">
        <v>0</v>
      </c>
      <c r="F99" s="1">
        <v>53.8</v>
      </c>
      <c r="G99" s="1">
        <v>0.01</v>
      </c>
      <c r="H99" s="1">
        <v>0.11</v>
      </c>
      <c r="I99" s="1">
        <v>39</v>
      </c>
      <c r="J99" s="1">
        <v>0.15</v>
      </c>
      <c r="K99" s="1">
        <v>0.05</v>
      </c>
      <c r="L99" s="1">
        <v>200</v>
      </c>
      <c r="M99" s="1">
        <v>75</v>
      </c>
      <c r="N99" s="1">
        <v>5.3</v>
      </c>
      <c r="O99" s="1">
        <v>13</v>
      </c>
      <c r="P99" s="1">
        <v>0</v>
      </c>
      <c r="Q99" s="1">
        <v>2.1800000000000002</v>
      </c>
      <c r="R99" s="1">
        <v>0</v>
      </c>
      <c r="S99" s="1">
        <v>0.15</v>
      </c>
      <c r="T99" s="33" t="s">
        <v>124</v>
      </c>
    </row>
    <row r="100" spans="1:20" ht="30" x14ac:dyDescent="0.25">
      <c r="A100" s="19" t="s">
        <v>106</v>
      </c>
      <c r="B100" s="1">
        <v>40</v>
      </c>
      <c r="C100" s="1">
        <v>1.6</v>
      </c>
      <c r="D100" s="1">
        <v>1.75</v>
      </c>
      <c r="E100" s="1">
        <v>27.9</v>
      </c>
      <c r="F100" s="1">
        <v>80.2</v>
      </c>
      <c r="G100" s="1">
        <v>0.02</v>
      </c>
      <c r="H100" s="1">
        <v>0.08</v>
      </c>
      <c r="I100" s="1">
        <v>0</v>
      </c>
      <c r="J100" s="1">
        <v>0.12</v>
      </c>
      <c r="K100" s="1">
        <v>0.1</v>
      </c>
      <c r="L100" s="1">
        <v>10</v>
      </c>
      <c r="M100" s="1">
        <v>30</v>
      </c>
      <c r="N100" s="1">
        <v>70</v>
      </c>
      <c r="O100" s="1">
        <v>37</v>
      </c>
      <c r="P100" s="1">
        <v>0</v>
      </c>
      <c r="Q100" s="1">
        <v>0</v>
      </c>
      <c r="R100" s="1">
        <v>0</v>
      </c>
      <c r="S100" s="1">
        <v>0</v>
      </c>
      <c r="T100" s="33" t="s">
        <v>29</v>
      </c>
    </row>
    <row r="101" spans="1:20" ht="9" customHeight="1" thickBot="1" x14ac:dyDescent="0.3">
      <c r="A101" s="77"/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</row>
    <row r="102" spans="1:20" x14ac:dyDescent="0.25">
      <c r="A102" s="25" t="s">
        <v>26</v>
      </c>
      <c r="B102" s="7">
        <f>SUM(B95:B100)</f>
        <v>505</v>
      </c>
      <c r="C102" s="7">
        <f t="shared" ref="C102:S102" si="9">SUM(C95:C100)</f>
        <v>13.45</v>
      </c>
      <c r="D102" s="7">
        <f t="shared" si="9"/>
        <v>19.399999999999999</v>
      </c>
      <c r="E102" s="7">
        <f t="shared" si="9"/>
        <v>78.67</v>
      </c>
      <c r="F102" s="7">
        <f t="shared" si="9"/>
        <v>490.53</v>
      </c>
      <c r="G102" s="7">
        <f t="shared" si="9"/>
        <v>0.16</v>
      </c>
      <c r="H102" s="7">
        <f t="shared" si="9"/>
        <v>0.76</v>
      </c>
      <c r="I102" s="7">
        <f t="shared" si="9"/>
        <v>111.5</v>
      </c>
      <c r="J102" s="7">
        <f t="shared" si="9"/>
        <v>0.47</v>
      </c>
      <c r="K102" s="7">
        <f t="shared" si="9"/>
        <v>0.31000000000000005</v>
      </c>
      <c r="L102" s="7">
        <f t="shared" si="9"/>
        <v>342.1</v>
      </c>
      <c r="M102" s="7">
        <f t="shared" si="9"/>
        <v>272.79999999999995</v>
      </c>
      <c r="N102" s="7">
        <f t="shared" si="9"/>
        <v>119.3</v>
      </c>
      <c r="O102" s="7">
        <f>SUM(O95:O100)</f>
        <v>282.39999999999998</v>
      </c>
      <c r="P102" s="7">
        <f t="shared" si="9"/>
        <v>50</v>
      </c>
      <c r="Q102" s="7">
        <f>SUM(Q95:Q100)</f>
        <v>6.3699999999999992</v>
      </c>
      <c r="R102" s="7">
        <f t="shared" si="9"/>
        <v>31.310000000000002</v>
      </c>
      <c r="S102" s="7">
        <f t="shared" si="9"/>
        <v>2.23</v>
      </c>
      <c r="T102" s="34"/>
    </row>
    <row r="103" spans="1:20" x14ac:dyDescent="0.25">
      <c r="A103" s="35" t="s">
        <v>121</v>
      </c>
      <c r="B103" s="36"/>
      <c r="C103" s="35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50"/>
      <c r="Q103" s="8"/>
      <c r="R103" s="8"/>
      <c r="S103" s="8"/>
      <c r="T103" s="8"/>
    </row>
    <row r="104" spans="1:20" x14ac:dyDescent="0.25">
      <c r="A104" s="37" t="s">
        <v>108</v>
      </c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38"/>
    </row>
    <row r="105" spans="1:20" ht="15" customHeight="1" x14ac:dyDescent="0.25">
      <c r="A105" s="39" t="s">
        <v>120</v>
      </c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38"/>
    </row>
    <row r="106" spans="1:20" ht="15" customHeight="1" x14ac:dyDescent="0.25">
      <c r="A106" s="59" t="s">
        <v>109</v>
      </c>
      <c r="B106" s="60"/>
      <c r="C106" s="60"/>
      <c r="D106" s="60"/>
      <c r="E106" s="60"/>
      <c r="F106" s="60"/>
      <c r="G106" s="60"/>
      <c r="H106" s="60"/>
      <c r="I106" s="60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38"/>
    </row>
    <row r="107" spans="1:20" x14ac:dyDescent="0.25">
      <c r="A107" s="61" t="s">
        <v>54</v>
      </c>
      <c r="B107" s="62"/>
      <c r="C107" s="10">
        <f>C20+C29+C38+C46+C56+C65+C74+C83+C92+C102</f>
        <v>205.17000000000002</v>
      </c>
      <c r="D107" s="10">
        <f t="shared" ref="D107:S107" si="10">D20+D29+D38+D46+D56+D65+D74+D83+D92+D102</f>
        <v>213.54000000000002</v>
      </c>
      <c r="E107" s="10">
        <f t="shared" si="10"/>
        <v>775.38</v>
      </c>
      <c r="F107" s="10">
        <f t="shared" si="10"/>
        <v>5792.2000000000007</v>
      </c>
      <c r="G107" s="10">
        <f t="shared" si="10"/>
        <v>2.5099999999999998</v>
      </c>
      <c r="H107" s="10">
        <f>H20+H29+H38+H46+H56+H65+H74+H83+H92+H102</f>
        <v>199.166</v>
      </c>
      <c r="I107" s="10">
        <f t="shared" si="10"/>
        <v>6810.1799999999994</v>
      </c>
      <c r="J107" s="10">
        <f t="shared" si="10"/>
        <v>4.3689999999999998</v>
      </c>
      <c r="K107" s="10">
        <f>K20+K29+K38+K46+K56+K65+K74+K83+K92+K102</f>
        <v>3.2749999999999995</v>
      </c>
      <c r="L107" s="10">
        <f t="shared" si="10"/>
        <v>2618.63</v>
      </c>
      <c r="M107" s="10">
        <f t="shared" si="10"/>
        <v>3550.3600000000006</v>
      </c>
      <c r="N107" s="10">
        <f t="shared" si="10"/>
        <v>950.43000000000006</v>
      </c>
      <c r="O107" s="10">
        <f t="shared" si="10"/>
        <v>7317.31</v>
      </c>
      <c r="P107" s="10">
        <f>P20+P29+P38+P46+P56+P65+P74+P83+P92+P102</f>
        <v>524.1563000000001</v>
      </c>
      <c r="Q107" s="10">
        <f>Q20+Q29+Q38+Q46+Q56+Q65+Q74+Q83+Q92+Q102</f>
        <v>114.28999999999999</v>
      </c>
      <c r="R107" s="10">
        <f t="shared" si="10"/>
        <v>1019.0699999999999</v>
      </c>
      <c r="S107" s="10">
        <f t="shared" si="10"/>
        <v>56.190000000000005</v>
      </c>
      <c r="T107" s="40"/>
    </row>
    <row r="108" spans="1:20" x14ac:dyDescent="0.25">
      <c r="A108" s="61" t="s">
        <v>55</v>
      </c>
      <c r="B108" s="62"/>
      <c r="C108" s="11">
        <f>C107/10</f>
        <v>20.517000000000003</v>
      </c>
      <c r="D108" s="11">
        <f>D107/10</f>
        <v>21.354000000000003</v>
      </c>
      <c r="E108" s="11">
        <f t="shared" ref="E108:O108" si="11">E107/10</f>
        <v>77.537999999999997</v>
      </c>
      <c r="F108" s="11">
        <f t="shared" si="11"/>
        <v>579.22</v>
      </c>
      <c r="G108" s="11">
        <f t="shared" si="11"/>
        <v>0.251</v>
      </c>
      <c r="H108" s="11">
        <f t="shared" si="11"/>
        <v>19.916599999999999</v>
      </c>
      <c r="I108" s="11">
        <f t="shared" si="11"/>
        <v>681.01799999999992</v>
      </c>
      <c r="J108" s="11">
        <f>J107/10</f>
        <v>0.43689999999999996</v>
      </c>
      <c r="K108" s="11">
        <f t="shared" si="11"/>
        <v>0.32749999999999996</v>
      </c>
      <c r="L108" s="11">
        <f t="shared" si="11"/>
        <v>261.863</v>
      </c>
      <c r="M108" s="11">
        <f t="shared" si="11"/>
        <v>355.03600000000006</v>
      </c>
      <c r="N108" s="11">
        <f t="shared" si="11"/>
        <v>95.043000000000006</v>
      </c>
      <c r="O108" s="11">
        <f t="shared" si="11"/>
        <v>731.73099999999999</v>
      </c>
      <c r="P108" s="51">
        <f>P107/1000</f>
        <v>0.52415630000000013</v>
      </c>
      <c r="Q108" s="51">
        <f>Q107/1000</f>
        <v>0.11428999999999999</v>
      </c>
      <c r="R108" s="11">
        <f>R107/1000</f>
        <v>1.0190699999999999</v>
      </c>
      <c r="S108" s="11">
        <f>S107/10</f>
        <v>5.6190000000000007</v>
      </c>
      <c r="T108" s="40"/>
    </row>
    <row r="109" spans="1:20" x14ac:dyDescent="0.25">
      <c r="A109" s="61" t="s">
        <v>56</v>
      </c>
      <c r="B109" s="62"/>
      <c r="C109" s="13">
        <f>4*C108/F108</f>
        <v>0.14168709644004007</v>
      </c>
      <c r="D109" s="13">
        <f>9*D108/F108</f>
        <v>0.33180138807361631</v>
      </c>
      <c r="E109" s="13">
        <f>4*E108/F108</f>
        <v>0.53546493560305231</v>
      </c>
      <c r="F109" s="11"/>
      <c r="G109" s="11"/>
      <c r="H109" s="11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40"/>
    </row>
    <row r="110" spans="1:20" s="54" customFormat="1" ht="19.5" customHeight="1" x14ac:dyDescent="0.2">
      <c r="A110" s="63" t="s">
        <v>57</v>
      </c>
      <c r="B110" s="64"/>
      <c r="C110" s="52">
        <f t="shared" ref="C110:H110" si="12">C108/C113</f>
        <v>0.2664545454545455</v>
      </c>
      <c r="D110" s="52">
        <f t="shared" si="12"/>
        <v>0.27030379746835448</v>
      </c>
      <c r="E110" s="52">
        <f t="shared" si="12"/>
        <v>0.23145671641791044</v>
      </c>
      <c r="F110" s="52">
        <f t="shared" si="12"/>
        <v>0.24647659574468087</v>
      </c>
      <c r="G110" s="52">
        <f t="shared" si="12"/>
        <v>0.20916666666666667</v>
      </c>
      <c r="H110" s="52">
        <f t="shared" si="12"/>
        <v>0.33194333333333331</v>
      </c>
      <c r="I110" s="52">
        <f t="shared" ref="I110:M110" si="13">I108/I113</f>
        <v>0.97288285714285705</v>
      </c>
      <c r="J110" s="52">
        <f>J108/J113</f>
        <v>4.3689999999999993E-2</v>
      </c>
      <c r="K110" s="52">
        <v>0.10580000000000001</v>
      </c>
      <c r="L110" s="52">
        <f t="shared" si="13"/>
        <v>0.23805727272727273</v>
      </c>
      <c r="M110" s="52">
        <f t="shared" si="13"/>
        <v>0.32276000000000005</v>
      </c>
      <c r="N110" s="52">
        <f>N108/N113</f>
        <v>0.38017200000000001</v>
      </c>
      <c r="O110" s="52">
        <f>O108/O113</f>
        <v>0.66520999999999997</v>
      </c>
      <c r="P110" s="52">
        <v>0.66</v>
      </c>
      <c r="Q110" s="52">
        <v>0.66</v>
      </c>
      <c r="R110" s="52">
        <f>R108/R113</f>
        <v>0.33968999999999999</v>
      </c>
      <c r="S110" s="52">
        <f>S108/S113</f>
        <v>0.46825000000000006</v>
      </c>
      <c r="T110" s="53"/>
    </row>
    <row r="111" spans="1:20" ht="26.25" customHeight="1" x14ac:dyDescent="0.25">
      <c r="A111" s="61" t="s">
        <v>58</v>
      </c>
      <c r="B111" s="62"/>
      <c r="C111" s="13">
        <f>C108/C115</f>
        <v>0.26036802030456857</v>
      </c>
      <c r="D111" s="13">
        <f>D108/D115</f>
        <v>0.27447300771208233</v>
      </c>
      <c r="E111" s="13">
        <f>E108/E115</f>
        <v>0.24662213740458017</v>
      </c>
      <c r="F111" s="13">
        <f>F108/F115</f>
        <v>0.25485985831829983</v>
      </c>
      <c r="G111" s="13">
        <f>G108/G115</f>
        <v>0.1792857142857143</v>
      </c>
      <c r="H111" s="13">
        <f t="shared" ref="H111" si="14">H108/H115</f>
        <v>0.23239906651108516</v>
      </c>
      <c r="I111" s="13">
        <f t="shared" ref="I111:N111" si="15">I108/I115</f>
        <v>0.87556955515556689</v>
      </c>
      <c r="J111" s="13">
        <f t="shared" si="15"/>
        <v>4.0082568807339444E-2</v>
      </c>
      <c r="K111" s="13">
        <f>K108/K115</f>
        <v>0.14239130434782607</v>
      </c>
      <c r="L111" s="13">
        <f t="shared" si="15"/>
        <v>0.2261533811209949</v>
      </c>
      <c r="M111" s="13">
        <f t="shared" si="15"/>
        <v>0.25820800000000005</v>
      </c>
      <c r="N111" s="13">
        <f t="shared" si="15"/>
        <v>0.34212742980561556</v>
      </c>
      <c r="O111" s="13">
        <v>0.57999999999999996</v>
      </c>
      <c r="P111" s="13">
        <v>0.66</v>
      </c>
      <c r="Q111" s="13">
        <v>0.66</v>
      </c>
      <c r="R111" s="13">
        <f>R108/R115</f>
        <v>0.30880909090909092</v>
      </c>
      <c r="S111" s="13">
        <f t="shared" ref="S111" si="16">S108/S115</f>
        <v>0.42248120300751885</v>
      </c>
      <c r="T111" s="40"/>
    </row>
    <row r="112" spans="1:20" ht="57.75" customHeight="1" x14ac:dyDescent="0.25">
      <c r="A112" s="61" t="s">
        <v>59</v>
      </c>
      <c r="B112" s="62"/>
      <c r="C112" s="12" t="s">
        <v>60</v>
      </c>
      <c r="D112" s="12" t="s">
        <v>61</v>
      </c>
      <c r="E112" s="12" t="s">
        <v>62</v>
      </c>
      <c r="F112" s="12" t="s">
        <v>63</v>
      </c>
      <c r="G112" s="12" t="s">
        <v>64</v>
      </c>
      <c r="H112" s="14" t="s">
        <v>67</v>
      </c>
      <c r="I112" s="12" t="s">
        <v>65</v>
      </c>
      <c r="J112" s="12" t="s">
        <v>66</v>
      </c>
      <c r="K112" s="12" t="s">
        <v>68</v>
      </c>
      <c r="L112" s="12" t="s">
        <v>69</v>
      </c>
      <c r="M112" s="12" t="s">
        <v>69</v>
      </c>
      <c r="N112" s="12" t="s">
        <v>70</v>
      </c>
      <c r="O112" s="12" t="s">
        <v>69</v>
      </c>
      <c r="P112" s="12">
        <v>0.02</v>
      </c>
      <c r="Q112" s="12">
        <v>6.0000000000000001E-3</v>
      </c>
      <c r="R112" s="12" t="s">
        <v>71</v>
      </c>
      <c r="S112" s="12" t="s">
        <v>72</v>
      </c>
      <c r="T112" s="40"/>
    </row>
    <row r="113" spans="1:20" ht="44.25" customHeight="1" x14ac:dyDescent="0.25">
      <c r="A113" s="61" t="s">
        <v>73</v>
      </c>
      <c r="B113" s="62"/>
      <c r="C113" s="11">
        <v>77</v>
      </c>
      <c r="D113" s="11">
        <v>79</v>
      </c>
      <c r="E113" s="11">
        <v>335</v>
      </c>
      <c r="F113" s="11">
        <v>2350</v>
      </c>
      <c r="G113" s="11">
        <v>1.2</v>
      </c>
      <c r="H113" s="11">
        <v>60</v>
      </c>
      <c r="I113" s="11">
        <v>700</v>
      </c>
      <c r="J113" s="11">
        <v>10</v>
      </c>
      <c r="K113" s="11">
        <v>1.4</v>
      </c>
      <c r="L113" s="11">
        <v>1100</v>
      </c>
      <c r="M113" s="11">
        <v>1100</v>
      </c>
      <c r="N113" s="11">
        <v>250</v>
      </c>
      <c r="O113" s="11">
        <v>1100</v>
      </c>
      <c r="P113" s="11">
        <v>0.1</v>
      </c>
      <c r="Q113" s="11">
        <v>0.03</v>
      </c>
      <c r="R113" s="11">
        <v>3</v>
      </c>
      <c r="S113" s="11">
        <v>12</v>
      </c>
      <c r="T113" s="40"/>
    </row>
    <row r="114" spans="1:20" x14ac:dyDescent="0.25">
      <c r="A114" s="40" t="s">
        <v>74</v>
      </c>
      <c r="B114" s="11"/>
      <c r="C114" s="11">
        <v>0.8</v>
      </c>
      <c r="D114" s="11">
        <v>0.9</v>
      </c>
      <c r="E114" s="11">
        <v>0.97</v>
      </c>
      <c r="F114" s="11"/>
      <c r="G114" s="11">
        <v>0.8</v>
      </c>
      <c r="H114" s="11">
        <v>0.7</v>
      </c>
      <c r="I114" s="11">
        <v>0.9</v>
      </c>
      <c r="J114" s="11">
        <v>0.9</v>
      </c>
      <c r="K114" s="11">
        <v>0.93</v>
      </c>
      <c r="L114" s="11">
        <v>0.95</v>
      </c>
      <c r="M114" s="11">
        <v>0.8</v>
      </c>
      <c r="N114" s="11">
        <v>0.9</v>
      </c>
      <c r="O114" s="11">
        <v>24</v>
      </c>
      <c r="P114" s="11">
        <v>12</v>
      </c>
      <c r="Q114" s="11">
        <v>12</v>
      </c>
      <c r="R114" s="11">
        <v>0.3</v>
      </c>
      <c r="S114" s="11">
        <v>0.9</v>
      </c>
      <c r="T114" s="40"/>
    </row>
    <row r="115" spans="1:20" x14ac:dyDescent="0.25">
      <c r="A115" s="40" t="s">
        <v>75</v>
      </c>
      <c r="B115" s="11"/>
      <c r="C115" s="11">
        <v>78.8</v>
      </c>
      <c r="D115" s="11">
        <v>77.8</v>
      </c>
      <c r="E115" s="11">
        <v>314.39999999999998</v>
      </c>
      <c r="F115" s="11">
        <v>2272.6999999999998</v>
      </c>
      <c r="G115" s="11">
        <v>1.4</v>
      </c>
      <c r="H115" s="11">
        <v>85.7</v>
      </c>
      <c r="I115" s="11">
        <v>777.8</v>
      </c>
      <c r="J115" s="11">
        <v>10.9</v>
      </c>
      <c r="K115" s="11">
        <v>2.2999999999999998</v>
      </c>
      <c r="L115" s="11">
        <v>1157.9000000000001</v>
      </c>
      <c r="M115" s="11">
        <v>1375</v>
      </c>
      <c r="N115" s="11">
        <v>277.8</v>
      </c>
      <c r="O115" s="11">
        <v>836</v>
      </c>
      <c r="P115" s="11">
        <v>0.1</v>
      </c>
      <c r="Q115" s="11">
        <v>0.1</v>
      </c>
      <c r="R115" s="11">
        <v>3.3</v>
      </c>
      <c r="S115" s="11">
        <v>13.3</v>
      </c>
      <c r="T115" s="40"/>
    </row>
    <row r="116" spans="1:20" ht="30" x14ac:dyDescent="0.25">
      <c r="A116" s="40" t="s">
        <v>76</v>
      </c>
      <c r="B116" s="11" t="s">
        <v>77</v>
      </c>
      <c r="C116" s="41"/>
      <c r="D116" s="41">
        <f>F108/F113</f>
        <v>0.24647659574468087</v>
      </c>
      <c r="E116" s="40" t="s">
        <v>78</v>
      </c>
      <c r="F116" s="11" t="s">
        <v>79</v>
      </c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40"/>
    </row>
  </sheetData>
  <mergeCells count="53">
    <mergeCell ref="A76:T76"/>
    <mergeCell ref="A101:T101"/>
    <mergeCell ref="A7:T7"/>
    <mergeCell ref="A9:T9"/>
    <mergeCell ref="A8:T8"/>
    <mergeCell ref="A91:T91"/>
    <mergeCell ref="A93:T93"/>
    <mergeCell ref="A94:T94"/>
    <mergeCell ref="A82:T82"/>
    <mergeCell ref="A84:T84"/>
    <mergeCell ref="A57:T57"/>
    <mergeCell ref="A58:T58"/>
    <mergeCell ref="A64:T64"/>
    <mergeCell ref="A85:T85"/>
    <mergeCell ref="A66:T66"/>
    <mergeCell ref="A67:T67"/>
    <mergeCell ref="A28:T28"/>
    <mergeCell ref="A30:T30"/>
    <mergeCell ref="A73:T73"/>
    <mergeCell ref="A75:T75"/>
    <mergeCell ref="A55:T55"/>
    <mergeCell ref="A31:T31"/>
    <mergeCell ref="A37:T37"/>
    <mergeCell ref="A39:T39"/>
    <mergeCell ref="A40:T40"/>
    <mergeCell ref="A45:T45"/>
    <mergeCell ref="A47:T47"/>
    <mergeCell ref="A48:T48"/>
    <mergeCell ref="A12:T12"/>
    <mergeCell ref="A13:T13"/>
    <mergeCell ref="A19:T19"/>
    <mergeCell ref="A21:T21"/>
    <mergeCell ref="A22:T22"/>
    <mergeCell ref="C10:E10"/>
    <mergeCell ref="B10:B11"/>
    <mergeCell ref="A10:A11"/>
    <mergeCell ref="F10:F11"/>
    <mergeCell ref="T10:T11"/>
    <mergeCell ref="G10:K10"/>
    <mergeCell ref="L10:S10"/>
    <mergeCell ref="A106:I106"/>
    <mergeCell ref="A111:B111"/>
    <mergeCell ref="A112:B112"/>
    <mergeCell ref="A113:B113"/>
    <mergeCell ref="A107:B107"/>
    <mergeCell ref="A108:B108"/>
    <mergeCell ref="A109:B109"/>
    <mergeCell ref="A110:B110"/>
    <mergeCell ref="P5:T5"/>
    <mergeCell ref="Q4:T4"/>
    <mergeCell ref="P2:T2"/>
    <mergeCell ref="P1:T1"/>
    <mergeCell ref="P3:T3"/>
  </mergeCells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rowBreaks count="6" manualBreakCount="6">
    <brk id="20" max="19" man="1"/>
    <brk id="38" max="19" man="1"/>
    <brk id="56" max="19" man="1"/>
    <brk id="65" max="19" man="1"/>
    <brk id="83" max="19" man="1"/>
    <brk id="92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меню</vt:lpstr>
      <vt:lpstr>меню!Заголовки_для_печати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2025-08-26T06:45:51Z</dcterms:modified>
</cp:coreProperties>
</file>